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xl/tables/table2.xml" ContentType="application/vnd.openxmlformats-officedocument.spreadsheetml.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6925"/>
  <workbookPr hidePivotFieldList="1"/>
  <mc:AlternateContent xmlns:mc="http://schemas.openxmlformats.org/markup-compatibility/2006">
    <mc:Choice Requires="x15">
      <x15ac:absPath xmlns:x15ac="http://schemas.microsoft.com/office/spreadsheetml/2010/11/ac" url="D:\Dropbox (ICA HESD)\HESD - staff only\AV + GS only\HESD issue management framework\"/>
    </mc:Choice>
  </mc:AlternateContent>
  <bookViews>
    <workbookView xWindow="0" yWindow="0" windowWidth="20490" windowHeight="7440"/>
  </bookViews>
  <sheets>
    <sheet name="Register" sheetId="2" r:id="rId1"/>
    <sheet name="Heat map" sheetId="3" r:id="rId2"/>
    <sheet name="Criteria" sheetId="1" r:id="rId3"/>
    <sheet name="Definitions" sheetId="5" r:id="rId4"/>
  </sheets>
  <definedNames>
    <definedName name="_xlnm.Print_Area" localSheetId="0">Register!$A$1:$P$10</definedName>
  </definedNames>
  <calcPr calcId="171027"/>
  <extLst>
    <ext xmlns:x14="http://schemas.microsoft.com/office/spreadsheetml/2009/9/main" uri="{79F54976-1DA5-4618-B147-4CDE4B953A38}">
      <x14:workbookPr defaultImageDpi="32767"/>
    </ex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P5" i="2" l="1"/>
  <c r="Q4" i="2"/>
  <c r="P4" i="2"/>
  <c r="B4" i="3" s="1"/>
  <c r="M4" i="2"/>
  <c r="H4" i="2"/>
  <c r="M6" i="2"/>
  <c r="H6" i="2"/>
  <c r="M5" i="2"/>
  <c r="H5" i="2"/>
  <c r="Q6" i="2"/>
  <c r="C3" i="3" s="1"/>
  <c r="Q5" i="2"/>
  <c r="C5" i="3" s="1"/>
  <c r="P6" i="2"/>
  <c r="B3" i="3" s="1"/>
  <c r="A3" i="3"/>
  <c r="A4" i="3"/>
  <c r="A5" i="3"/>
  <c r="M3" i="2"/>
  <c r="H3" i="2"/>
  <c r="Q3" i="2"/>
  <c r="C2" i="3" s="1"/>
  <c r="A2" i="3"/>
  <c r="P3" i="2"/>
  <c r="B2" i="3" s="1"/>
  <c r="C4" i="3" l="1"/>
  <c r="B5" i="3"/>
  <c r="N6" i="2"/>
  <c r="D3" i="3" s="1"/>
  <c r="N4" i="2"/>
  <c r="D4" i="3" s="1"/>
  <c r="N5" i="2"/>
  <c r="D5" i="3" s="1"/>
  <c r="N3" i="2"/>
  <c r="D2" i="3" s="1"/>
</calcChain>
</file>

<file path=xl/sharedStrings.xml><?xml version="1.0" encoding="utf-8"?>
<sst xmlns="http://schemas.openxmlformats.org/spreadsheetml/2006/main" count="282" uniqueCount="160">
  <si>
    <t>Score</t>
  </si>
  <si>
    <t>Ability to influence</t>
  </si>
  <si>
    <t>Comment</t>
  </si>
  <si>
    <t>&lt; 10%</t>
  </si>
  <si>
    <t>Very High</t>
  </si>
  <si>
    <t>Very Low</t>
  </si>
  <si>
    <t>10 - 30%</t>
  </si>
  <si>
    <t>High</t>
  </si>
  <si>
    <t>Low</t>
  </si>
  <si>
    <t>30 - 60%</t>
  </si>
  <si>
    <t>1 - 2 years</t>
  </si>
  <si>
    <t>Moderate</t>
  </si>
  <si>
    <t>Medium</t>
  </si>
  <si>
    <t>60 - 90%</t>
  </si>
  <si>
    <t>&gt; 90%</t>
  </si>
  <si>
    <t>Whole Cu value chain</t>
  </si>
  <si>
    <t>Negligible</t>
  </si>
  <si>
    <t>Geographical scope</t>
  </si>
  <si>
    <t>Market impact (kt)</t>
  </si>
  <si>
    <t>Impact min</t>
  </si>
  <si>
    <t>Impact max</t>
  </si>
  <si>
    <t>Impact</t>
  </si>
  <si>
    <t>&lt; 1</t>
  </si>
  <si>
    <t>Minor</t>
  </si>
  <si>
    <t>Easily handled within the normal course of operations with minimum costs</t>
  </si>
  <si>
    <t>1 - 10</t>
  </si>
  <si>
    <t>Manageable risk with minimum estimated cost</t>
  </si>
  <si>
    <t>Serious</t>
  </si>
  <si>
    <t>Immediate time/resource reallocation will be necessary with a moderate estimated cost</t>
  </si>
  <si>
    <t>Major</t>
  </si>
  <si>
    <t>Significant risk of failure to part of the industry is possible</t>
  </si>
  <si>
    <t>Catastrophic</t>
  </si>
  <si>
    <t>Catastrophic risk of failure across the industry is possible</t>
  </si>
  <si>
    <t>Critical</t>
  </si>
  <si>
    <t>Issue</t>
  </si>
  <si>
    <t>Opportunity</t>
  </si>
  <si>
    <t>Impact ranking</t>
  </si>
  <si>
    <t>Priority ranking</t>
  </si>
  <si>
    <t>IMPACT</t>
  </si>
  <si>
    <t>Ranking</t>
  </si>
  <si>
    <t>Comments</t>
  </si>
  <si>
    <t>Frequency</t>
  </si>
  <si>
    <t>Operating cost impact ($M)</t>
  </si>
  <si>
    <t>Impact score</t>
  </si>
  <si>
    <t>Operating cost impact</t>
  </si>
  <si>
    <t>Market impact</t>
  </si>
  <si>
    <t>Definition</t>
  </si>
  <si>
    <t>Copper Alliance</t>
  </si>
  <si>
    <t>A network of regional and national copper centers and their industry-leading members, led by ICA.</t>
  </si>
  <si>
    <t>Priority</t>
  </si>
  <si>
    <t>Moderate: Action should be taken to monitor the issue</t>
  </si>
  <si>
    <t>High: Action should be taken to manage the issue</t>
  </si>
  <si>
    <t>Critical: Immediate action and resources required to manage the issue</t>
  </si>
  <si>
    <t>Low: Routine acceptance of the issue</t>
  </si>
  <si>
    <t>Strategic Issue</t>
  </si>
  <si>
    <t>Issue prioritized as High or Critical.</t>
  </si>
  <si>
    <t>Leader</t>
  </si>
  <si>
    <t>Time to impact</t>
  </si>
  <si>
    <t>Immediate</t>
  </si>
  <si>
    <t>Probability of occurrence</t>
  </si>
  <si>
    <t>Level 1</t>
  </si>
  <si>
    <t>Level 2</t>
  </si>
  <si>
    <t>Level 3</t>
  </si>
  <si>
    <t>Level 4</t>
  </si>
  <si>
    <t>Level 5</t>
  </si>
  <si>
    <t>Market impact (kt Cu)</t>
  </si>
  <si>
    <t>Risk</t>
  </si>
  <si>
    <t>A positive issue; an uncertain beneficial event or condition that if it occurs will result in favourable outcomes such as improved business, saved time or cost, improved relations with stakeholders, or enhanced reputation.</t>
  </si>
  <si>
    <t>A negative issue; an uncertain adverse event or condition that if it occurs will result in unfavourable outcomes such as declining business, damage to the health or the environment, lower stakeholder confidence, damaged reputation, delays, or economic loss.</t>
  </si>
  <si>
    <t>Term</t>
  </si>
  <si>
    <t>Geographical extent of an issue, from local to global. It is one of the 4 criteria to assess impact, and it ranges from 1 to 5. The bigger the geographical scope, the higher the ranking.</t>
  </si>
  <si>
    <t>Order of magnitude of market size impacted. It is on of the 4 criteria to assess impact, and it ranges from 1 to 5. The bigger the impact, the higher the ranking.</t>
  </si>
  <si>
    <t>National</t>
  </si>
  <si>
    <t>Already impacting</t>
  </si>
  <si>
    <t>An issue is a subject that will have a positive or negative impact on the business (license to operate, market access) and/or the reputation (incl. sustainability) of the copper industry, and for which the members have asked to take action and devote resources.</t>
  </si>
  <si>
    <t>Ability to influence the issue by the Copper Alliance. it is one of the 4 criteria to assess effort, and it ranges from 1 to 5. The higher the ability to influence the issue, the lower the ranking because it will takes less time and resources to manage the issue.</t>
  </si>
  <si>
    <t>Less than $1M</t>
  </si>
  <si>
    <t>$1 - 10M</t>
  </si>
  <si>
    <t>$10 - 100M</t>
  </si>
  <si>
    <t>More than 90%</t>
  </si>
  <si>
    <t>Less than 10%</t>
  </si>
  <si>
    <t>Whole copper value chain</t>
  </si>
  <si>
    <t>The chance that the main risk or opportunity tied to the issue, will occur. It is one of the 4 criteria to assess effort and it ranges from 1 to 5. The higher the probability of occurrence, the higher the ranking.</t>
  </si>
  <si>
    <t>Multi-national</t>
  </si>
  <si>
    <t>Cu/Market segment only</t>
  </si>
  <si>
    <t>Copper/Market segment only</t>
  </si>
  <si>
    <t>PROGRESS REVIEW</t>
  </si>
  <si>
    <t>Scope</t>
  </si>
  <si>
    <t>Time</t>
  </si>
  <si>
    <t>Budget</t>
  </si>
  <si>
    <t>Issue Area</t>
  </si>
  <si>
    <t>Risk or Opportunity</t>
  </si>
  <si>
    <t xml:space="preserve">Short description </t>
  </si>
  <si>
    <t>Rank</t>
  </si>
  <si>
    <t>Reputation impact</t>
  </si>
  <si>
    <t>Time frame under which the risk or the opportunity will impact the Copper Alliance. It is one of the 4 criteria to assess effort and it ranges from 1 to 5. The higher the urgency, the higher the ranking.</t>
  </si>
  <si>
    <t>The impact of a risk/opportunity if it occurs. Risks have unfavourable impact, and opportunities have favourable impact. Impact fall into two types: economic and non economic (reputation). It is evaluated using 4 criteria and it ranges from 4 to 20.</t>
  </si>
  <si>
    <t>High: Action and resources required</t>
  </si>
  <si>
    <t xml:space="preserve">Critical: Immediate action and significant resources required </t>
  </si>
  <si>
    <t>Moderate: Monitor, small amount of resources</t>
  </si>
  <si>
    <t>Low: Acceptance, little to no resources</t>
  </si>
  <si>
    <t>Extractive industry</t>
  </si>
  <si>
    <t>Metal industry</t>
  </si>
  <si>
    <t xml:space="preserve">Cu/Market multi-segments </t>
  </si>
  <si>
    <t>Industry scope</t>
  </si>
  <si>
    <t>Impact to the reputation based on concerns regarding ethics, safety, security, sustainability, quality, innovation, etc. It is one of the 4 criteria to assess impact, and it ranges from 1 to 5. The bigger the impact, the higher the ranking.</t>
  </si>
  <si>
    <t>Copper/Market mutli-segments</t>
  </si>
  <si>
    <t>An issue can affect the whole copper value chain, a specific market segment or the extractive industry. It is one of the 4 criteria to asses effort, and it ranges from 1 to 5. Issues affecting the extractive or the metal industry would be managed by associations such as ICMM or Eurometaux. As such they should be less resource intensive for the Copper Alliance and are ranked lower. Conversely, an issue affecting only copper or the whole copper value chain must be dealt directly by the Copper Alliance and will be much resources intensive.</t>
  </si>
  <si>
    <t>Local</t>
  </si>
  <si>
    <t>$100 - 500M</t>
  </si>
  <si>
    <t>More than $500M</t>
  </si>
  <si>
    <t>Provincial</t>
  </si>
  <si>
    <t>Continental
(Asia)</t>
  </si>
  <si>
    <t>100 - 500</t>
  </si>
  <si>
    <t>&gt; 500</t>
  </si>
  <si>
    <t>Extractive industry</t>
    <phoneticPr fontId="7" type="noConversion"/>
  </si>
  <si>
    <t>Negligible</t>
    <phoneticPr fontId="7" type="noConversion"/>
  </si>
  <si>
    <t>Geographical scope</t>
    <phoneticPr fontId="7" type="noConversion"/>
  </si>
  <si>
    <t>Probability of occurrence (%)</t>
    <phoneticPr fontId="7" type="noConversion"/>
  </si>
  <si>
    <t>China</t>
  </si>
  <si>
    <t>Catastrophic</t>
    <phoneticPr fontId="7" type="noConversion"/>
  </si>
  <si>
    <t>Probability of occurrence (%)</t>
    <phoneticPr fontId="7" type="noConversion"/>
  </si>
  <si>
    <t>&lt; 50</t>
  </si>
  <si>
    <t>50 - 500</t>
  </si>
  <si>
    <t>500 - 2,500</t>
  </si>
  <si>
    <t>2,500 - 5,000</t>
  </si>
  <si>
    <t>&gt; 5,000</t>
  </si>
  <si>
    <t>&gt; 5 years</t>
  </si>
  <si>
    <t>2 - 5 years</t>
  </si>
  <si>
    <t>&lt; 1 year</t>
  </si>
  <si>
    <t>More than 5 years</t>
  </si>
  <si>
    <t>Less than 50kt Cu</t>
  </si>
  <si>
    <t>50 - 500kt Cu</t>
  </si>
  <si>
    <t>500 - 2,500kt Cu</t>
  </si>
  <si>
    <t>2,500 - 5,000kt Cu</t>
  </si>
  <si>
    <t>More than 5,000kt Cu</t>
  </si>
  <si>
    <t>URGENCY</t>
  </si>
  <si>
    <t>Urgency ranking</t>
  </si>
  <si>
    <t>Urgency</t>
  </si>
  <si>
    <t>Urgency min</t>
  </si>
  <si>
    <t>Urgency max</t>
  </si>
  <si>
    <t>A measure of how urgent a resolution of the issue is required. It is evaluated using 4 criteria and it ranges from 4 to 20.</t>
  </si>
  <si>
    <t>Combines impact and urgency rankings into a unique priority.</t>
  </si>
  <si>
    <t>Urgency score</t>
  </si>
  <si>
    <t>Multi-provincial</t>
  </si>
  <si>
    <t>Prefectural</t>
  </si>
  <si>
    <t>Short description 1</t>
  </si>
  <si>
    <t>Short description 2</t>
  </si>
  <si>
    <t>Short description 3</t>
  </si>
  <si>
    <t>Short description 4</t>
  </si>
  <si>
    <t>Risk 1</t>
  </si>
  <si>
    <t>Risk 2</t>
  </si>
  <si>
    <t>Opportunity 1</t>
  </si>
  <si>
    <t>Opportunity 2</t>
  </si>
  <si>
    <t>Issue area 1</t>
  </si>
  <si>
    <t>Issue area 2</t>
  </si>
  <si>
    <t>Issue area 3</t>
  </si>
  <si>
    <t>Issue area 4</t>
  </si>
  <si>
    <t>Order of magnitude of estimated operating costs that would impact the copper industry. It is one of the 4 criteria to assess impact, and it ranges from 1 to 5. The bigger the impact, the higher the ranking.</t>
  </si>
  <si>
    <t>10 - 100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</si>
</sst>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1]&quot;Yes&quot;;[=0]&quot;No&quot;;General"/>
  </numFmts>
  <fonts count="9">
    <font>
      <sz val="11"/>
      <color theme="1"/>
      <name val="Calibri"/>
      <family val="2"/>
      <scheme val="minor"/>
    </font>
    <font>
      <sz val="10"/>
      <name val="Calibri"/>
      <family val="2"/>
      <scheme val="minor"/>
    </font>
    <font>
      <b/>
      <sz val="10"/>
      <color theme="1"/>
      <name val="Calibri"/>
      <family val="2"/>
      <scheme val="minor"/>
    </font>
    <font>
      <b/>
      <sz val="10"/>
      <name val="Calibri"/>
      <family val="2"/>
      <scheme val="minor"/>
    </font>
    <font>
      <sz val="10"/>
      <color theme="1"/>
      <name val="Calibri"/>
      <family val="2"/>
      <scheme val="minor"/>
    </font>
    <font>
      <u/>
      <sz val="11"/>
      <color theme="10"/>
      <name val="Calibri"/>
      <family val="2"/>
      <scheme val="minor"/>
    </font>
    <font>
      <u/>
      <sz val="11"/>
      <color theme="11"/>
      <name val="Calibri"/>
      <family val="2"/>
      <scheme val="minor"/>
    </font>
    <font>
      <sz val="9"/>
      <name val="Calibri"/>
      <family val="3"/>
      <charset val="134"/>
      <scheme val="minor"/>
    </font>
    <font>
      <sz val="10"/>
      <name val="Arial"/>
      <family val="2"/>
    </font>
  </fonts>
  <fills count="10">
    <fill>
      <patternFill patternType="none"/>
    </fill>
    <fill>
      <patternFill patternType="gray125"/>
    </fill>
    <fill>
      <patternFill patternType="solid">
        <fgColor theme="5"/>
        <bgColor indexed="64"/>
      </patternFill>
    </fill>
    <fill>
      <patternFill patternType="solid">
        <fgColor rgb="FFFF0000"/>
        <bgColor indexed="64"/>
      </patternFill>
    </fill>
    <fill>
      <patternFill patternType="solid">
        <fgColor rgb="FFFFC000"/>
        <bgColor indexed="64"/>
      </patternFill>
    </fill>
    <fill>
      <patternFill patternType="solid">
        <fgColor rgb="FF92D050"/>
        <bgColor indexed="64"/>
      </patternFill>
    </fill>
    <fill>
      <patternFill patternType="solid">
        <fgColor theme="4" tint="0.39997558519241921"/>
        <bgColor indexed="64"/>
      </patternFill>
    </fill>
    <fill>
      <patternFill patternType="solid">
        <fgColor theme="8" tint="0.39997558519241921"/>
        <bgColor indexed="64"/>
      </patternFill>
    </fill>
    <fill>
      <patternFill patternType="solid">
        <fgColor theme="6"/>
        <bgColor indexed="64"/>
      </patternFill>
    </fill>
    <fill>
      <patternFill patternType="solid">
        <fgColor theme="3" tint="0.79998168889431442"/>
        <bgColor indexed="64"/>
      </patternFill>
    </fill>
  </fills>
  <borders count="9">
    <border>
      <left/>
      <right/>
      <top/>
      <bottom/>
      <diagonal/>
    </border>
    <border>
      <left style="thin">
        <color theme="7"/>
      </left>
      <right style="thin">
        <color theme="7"/>
      </right>
      <top style="thin">
        <color theme="7"/>
      </top>
      <bottom style="thin">
        <color theme="7"/>
      </bottom>
      <diagonal/>
    </border>
    <border>
      <left style="thin">
        <color theme="7"/>
      </left>
      <right/>
      <top/>
      <bottom/>
      <diagonal/>
    </border>
    <border>
      <left style="thin">
        <color theme="7"/>
      </left>
      <right style="thin">
        <color theme="7"/>
      </right>
      <top style="thin">
        <color theme="7"/>
      </top>
      <bottom/>
      <diagonal/>
    </border>
    <border>
      <left style="thin">
        <color theme="7"/>
      </left>
      <right/>
      <top style="thin">
        <color theme="7"/>
      </top>
      <bottom style="thin">
        <color theme="7"/>
      </bottom>
      <diagonal/>
    </border>
    <border>
      <left/>
      <right style="thin">
        <color theme="7"/>
      </right>
      <top/>
      <bottom style="thin">
        <color theme="7"/>
      </bottom>
      <diagonal/>
    </border>
    <border>
      <left/>
      <right style="thin">
        <color theme="7"/>
      </right>
      <top style="thin">
        <color theme="7"/>
      </top>
      <bottom style="thin">
        <color theme="7"/>
      </bottom>
      <diagonal/>
    </border>
    <border>
      <left style="thin">
        <color theme="7"/>
      </left>
      <right style="thin">
        <color theme="7"/>
      </right>
      <top/>
      <bottom style="thin">
        <color theme="7"/>
      </bottom>
      <diagonal/>
    </border>
    <border>
      <left/>
      <right style="thin">
        <color theme="7"/>
      </right>
      <top style="thin">
        <color theme="7"/>
      </top>
      <bottom/>
      <diagonal/>
    </border>
  </borders>
  <cellStyleXfs count="4">
    <xf numFmtId="0" fontId="0" fillId="0" borderId="0"/>
    <xf numFmtId="0" fontId="5" fillId="0" borderId="0" applyNumberFormat="0" applyFill="0" applyBorder="0" applyAlignment="0" applyProtection="0"/>
    <xf numFmtId="0" fontId="6" fillId="0" borderId="0" applyNumberFormat="0" applyFill="0" applyBorder="0" applyAlignment="0" applyProtection="0"/>
    <xf numFmtId="0" fontId="8" fillId="0" borderId="0"/>
  </cellStyleXfs>
  <cellXfs count="54">
    <xf numFmtId="0" fontId="0" fillId="0" borderId="0" xfId="0"/>
    <xf numFmtId="0" fontId="1" fillId="0" borderId="0" xfId="0" applyFont="1" applyAlignment="1">
      <alignment horizontal="center" vertical="center" wrapText="1"/>
    </xf>
    <xf numFmtId="0" fontId="1" fillId="0" borderId="0" xfId="0" applyFont="1" applyAlignment="1">
      <alignment wrapText="1"/>
    </xf>
    <xf numFmtId="0" fontId="1" fillId="0" borderId="0" xfId="0" applyFont="1" applyAlignment="1">
      <alignment horizontal="center" vertical="center"/>
    </xf>
    <xf numFmtId="49" fontId="1" fillId="0" borderId="0" xfId="0" applyNumberFormat="1" applyFont="1" applyAlignment="1">
      <alignment horizontal="center" vertical="center"/>
    </xf>
    <xf numFmtId="0" fontId="1" fillId="0" borderId="0" xfId="0" applyFont="1"/>
    <xf numFmtId="0" fontId="1" fillId="0" borderId="0" xfId="0" applyFont="1" applyAlignment="1">
      <alignment horizontal="center"/>
    </xf>
    <xf numFmtId="49" fontId="1" fillId="0" borderId="0" xfId="0" applyNumberFormat="1" applyFont="1" applyAlignment="1">
      <alignment horizontal="center"/>
    </xf>
    <xf numFmtId="0" fontId="1" fillId="0" borderId="0" xfId="0" applyFont="1" applyAlignment="1">
      <alignment horizontal="left" vertical="center" wrapText="1"/>
    </xf>
    <xf numFmtId="0" fontId="3" fillId="0" borderId="0" xfId="0" applyFont="1" applyAlignment="1">
      <alignment horizontal="center"/>
    </xf>
    <xf numFmtId="49" fontId="1" fillId="5" borderId="1" xfId="0" applyNumberFormat="1" applyFont="1" applyFill="1" applyBorder="1" applyAlignment="1">
      <alignment horizontal="center" vertical="center"/>
    </xf>
    <xf numFmtId="49" fontId="1" fillId="4" borderId="1" xfId="0" applyNumberFormat="1" applyFont="1" applyFill="1" applyBorder="1" applyAlignment="1">
      <alignment horizontal="center" vertical="center"/>
    </xf>
    <xf numFmtId="49" fontId="1" fillId="2" borderId="1" xfId="0" applyNumberFormat="1" applyFont="1" applyFill="1" applyBorder="1" applyAlignment="1">
      <alignment horizontal="center" vertical="center"/>
    </xf>
    <xf numFmtId="49" fontId="1" fillId="3" borderId="1" xfId="0" applyNumberFormat="1" applyFont="1" applyFill="1" applyBorder="1" applyAlignment="1">
      <alignment horizontal="center" vertical="center"/>
    </xf>
    <xf numFmtId="49" fontId="1" fillId="0" borderId="0" xfId="0" applyNumberFormat="1" applyFont="1"/>
    <xf numFmtId="49" fontId="1" fillId="5" borderId="4" xfId="0" applyNumberFormat="1" applyFont="1" applyFill="1" applyBorder="1" applyAlignment="1">
      <alignment horizontal="left" vertical="center" wrapText="1"/>
    </xf>
    <xf numFmtId="49" fontId="1" fillId="4" borderId="4" xfId="0" applyNumberFormat="1" applyFont="1" applyFill="1" applyBorder="1" applyAlignment="1">
      <alignment horizontal="left" vertical="center" wrapText="1"/>
    </xf>
    <xf numFmtId="49" fontId="1" fillId="2" borderId="4" xfId="0" applyNumberFormat="1" applyFont="1" applyFill="1" applyBorder="1" applyAlignment="1">
      <alignment horizontal="left" vertical="center" wrapText="1"/>
    </xf>
    <xf numFmtId="49" fontId="1" fillId="3" borderId="4" xfId="0" applyNumberFormat="1" applyFont="1" applyFill="1" applyBorder="1" applyAlignment="1">
      <alignment horizontal="left" vertical="center" wrapText="1"/>
    </xf>
    <xf numFmtId="49" fontId="2" fillId="0" borderId="7" xfId="0" applyNumberFormat="1" applyFont="1" applyBorder="1" applyAlignment="1">
      <alignment horizontal="center"/>
    </xf>
    <xf numFmtId="49" fontId="1" fillId="5" borderId="3" xfId="0" applyNumberFormat="1" applyFont="1" applyFill="1" applyBorder="1" applyAlignment="1">
      <alignment horizontal="center" vertical="center"/>
    </xf>
    <xf numFmtId="0" fontId="1" fillId="0" borderId="0" xfId="0" applyFont="1" applyAlignment="1">
      <alignment horizontal="left" wrapText="1"/>
    </xf>
    <xf numFmtId="0" fontId="0" fillId="0" borderId="0" xfId="0" applyAlignment="1">
      <alignment horizontal="center"/>
    </xf>
    <xf numFmtId="0" fontId="0" fillId="0" borderId="0" xfId="0" applyAlignment="1">
      <alignment horizontal="left"/>
    </xf>
    <xf numFmtId="0" fontId="0" fillId="0" borderId="0" xfId="0" applyNumberFormat="1"/>
    <xf numFmtId="0" fontId="3" fillId="0" borderId="0" xfId="0" applyFont="1"/>
    <xf numFmtId="0" fontId="4" fillId="0" borderId="0" xfId="0" applyFont="1" applyAlignment="1">
      <alignment vertical="center"/>
    </xf>
    <xf numFmtId="0" fontId="4" fillId="0" borderId="0" xfId="0" applyFont="1" applyAlignment="1">
      <alignment vertical="center" wrapText="1"/>
    </xf>
    <xf numFmtId="0" fontId="2" fillId="0" borderId="0" xfId="0" applyFont="1" applyAlignment="1">
      <alignment vertical="center"/>
    </xf>
    <xf numFmtId="0" fontId="4" fillId="0" borderId="0" xfId="0" applyFont="1" applyAlignment="1">
      <alignment horizontal="center" vertical="center"/>
    </xf>
    <xf numFmtId="0" fontId="4" fillId="0" borderId="0" xfId="0" applyFont="1" applyAlignment="1">
      <alignment horizontal="center" vertical="center" wrapText="1"/>
    </xf>
    <xf numFmtId="0" fontId="4" fillId="0" borderId="0" xfId="0" applyNumberFormat="1" applyFont="1" applyAlignment="1">
      <alignment horizontal="center" vertical="center" wrapText="1"/>
    </xf>
    <xf numFmtId="49" fontId="4" fillId="0" borderId="0" xfId="0" applyNumberFormat="1" applyFont="1" applyAlignment="1">
      <alignment horizontal="center" vertical="center" wrapText="1"/>
    </xf>
    <xf numFmtId="164" fontId="3" fillId="0" borderId="0" xfId="0" applyNumberFormat="1" applyFont="1" applyAlignment="1">
      <alignment horizontal="center"/>
    </xf>
    <xf numFmtId="0" fontId="1" fillId="0" borderId="0" xfId="0" applyFont="1" applyFill="1" applyAlignment="1">
      <alignment horizontal="center"/>
    </xf>
    <xf numFmtId="49" fontId="1" fillId="6" borderId="0" xfId="0" applyNumberFormat="1" applyFont="1" applyFill="1" applyAlignment="1">
      <alignment vertical="center"/>
    </xf>
    <xf numFmtId="49" fontId="1" fillId="6" borderId="0" xfId="0" applyNumberFormat="1" applyFont="1" applyFill="1" applyAlignment="1">
      <alignment horizontal="center" vertical="center"/>
    </xf>
    <xf numFmtId="49" fontId="2" fillId="9" borderId="5" xfId="0" applyNumberFormat="1" applyFont="1" applyFill="1" applyBorder="1" applyAlignment="1">
      <alignment horizontal="center"/>
    </xf>
    <xf numFmtId="49" fontId="3" fillId="9" borderId="6" xfId="0" applyNumberFormat="1" applyFont="1" applyFill="1" applyBorder="1" applyAlignment="1">
      <alignment horizontal="center" vertical="center"/>
    </xf>
    <xf numFmtId="49" fontId="3" fillId="9" borderId="8" xfId="0" applyNumberFormat="1" applyFont="1" applyFill="1" applyBorder="1" applyAlignment="1">
      <alignment horizontal="center" vertical="center"/>
    </xf>
    <xf numFmtId="49" fontId="2" fillId="9" borderId="7" xfId="0" applyNumberFormat="1" applyFont="1" applyFill="1" applyBorder="1" applyAlignment="1">
      <alignment horizontal="center"/>
    </xf>
    <xf numFmtId="0" fontId="4" fillId="0" borderId="0" xfId="0" applyFont="1" applyFill="1" applyAlignment="1">
      <alignment vertical="center"/>
    </xf>
    <xf numFmtId="0" fontId="1" fillId="0" borderId="0" xfId="0" applyFont="1" applyAlignment="1">
      <alignment vertical="center" wrapText="1"/>
    </xf>
    <xf numFmtId="0" fontId="1" fillId="0" borderId="0" xfId="0" applyFont="1" applyFill="1" applyAlignment="1">
      <alignment horizontal="left" wrapText="1"/>
    </xf>
    <xf numFmtId="164" fontId="1" fillId="0" borderId="0" xfId="0" applyNumberFormat="1" applyFont="1" applyFill="1" applyAlignment="1">
      <alignment horizontal="center"/>
    </xf>
    <xf numFmtId="0" fontId="1" fillId="0" borderId="0" xfId="0" applyFont="1" applyFill="1" applyAlignment="1">
      <alignment horizontal="center" vertical="center"/>
    </xf>
    <xf numFmtId="0" fontId="4" fillId="0" borderId="0" xfId="0" applyFont="1" applyFill="1" applyAlignment="1">
      <alignment vertical="center" wrapText="1"/>
    </xf>
    <xf numFmtId="0" fontId="3" fillId="6" borderId="0" xfId="0" applyFont="1" applyFill="1" applyAlignment="1">
      <alignment horizontal="center"/>
    </xf>
    <xf numFmtId="0" fontId="3" fillId="7" borderId="0" xfId="0" applyFont="1" applyFill="1" applyAlignment="1">
      <alignment horizontal="center"/>
    </xf>
    <xf numFmtId="0" fontId="3" fillId="8" borderId="0" xfId="0" applyFont="1" applyFill="1" applyAlignment="1">
      <alignment horizontal="center"/>
    </xf>
    <xf numFmtId="49" fontId="3" fillId="6" borderId="0" xfId="0" applyNumberFormat="1" applyFont="1" applyFill="1" applyAlignment="1">
      <alignment horizontal="center" vertical="center" textRotation="90"/>
    </xf>
    <xf numFmtId="49" fontId="2" fillId="6" borderId="2" xfId="0" applyNumberFormat="1" applyFont="1" applyFill="1" applyBorder="1" applyAlignment="1">
      <alignment horizontal="center" vertical="center"/>
    </xf>
    <xf numFmtId="49" fontId="2" fillId="6" borderId="0" xfId="0" applyNumberFormat="1" applyFont="1" applyFill="1" applyBorder="1" applyAlignment="1">
      <alignment horizontal="center" vertical="center"/>
    </xf>
    <xf numFmtId="49" fontId="0" fillId="0" borderId="0" xfId="0" applyNumberFormat="1" applyAlignment="1">
      <alignment vertical="center"/>
    </xf>
  </cellXfs>
  <cellStyles count="4">
    <cellStyle name="Followed Hyperlink" xfId="2" builtinId="9" hidden="1"/>
    <cellStyle name="Hyperlink" xfId="1" builtinId="8" hidden="1"/>
    <cellStyle name="Normal" xfId="0" builtinId="0"/>
    <cellStyle name="常规 2" xfId="3"/>
  </cellStyles>
  <dxfs count="72">
    <dxf>
      <font>
        <b val="0"/>
        <i val="0"/>
        <strike val="0"/>
        <condense val="0"/>
        <extend val="0"/>
        <outline val="0"/>
        <shadow val="0"/>
        <u val="none"/>
        <vertAlign val="baseline"/>
        <sz val="10"/>
        <color theme="1"/>
        <name val="Calibri"/>
        <scheme val="minor"/>
      </font>
      <alignment horizontal="general" vertical="center" textRotation="0" wrapText="1" indent="0" justifyLastLine="0" shrinkToFit="0" readingOrder="0"/>
    </dxf>
    <dxf>
      <font>
        <b val="0"/>
        <i val="0"/>
        <strike val="0"/>
        <condense val="0"/>
        <extend val="0"/>
        <outline val="0"/>
        <shadow val="0"/>
        <u val="none"/>
        <vertAlign val="baseline"/>
        <sz val="10"/>
        <color theme="1"/>
        <name val="Calibri"/>
        <scheme val="minor"/>
      </font>
      <alignment horizontal="general" vertical="center" textRotation="0" wrapText="1" indent="0" justifyLastLine="0" shrinkToFit="0" readingOrder="0"/>
    </dxf>
    <dxf>
      <font>
        <b val="0"/>
        <i val="0"/>
        <strike val="0"/>
        <condense val="0"/>
        <extend val="0"/>
        <outline val="0"/>
        <shadow val="0"/>
        <u val="none"/>
        <vertAlign val="baseline"/>
        <sz val="10"/>
        <color theme="1"/>
        <name val="Calibri"/>
        <scheme val="minor"/>
      </font>
      <alignment horizontal="general" vertical="center" textRotation="0" wrapText="1" indent="0" justifyLastLine="0" shrinkToFit="0" readingOrder="0"/>
    </dxf>
    <dxf>
      <font>
        <b val="0"/>
        <i val="0"/>
        <strike val="0"/>
        <condense val="0"/>
        <extend val="0"/>
        <outline val="0"/>
        <shadow val="0"/>
        <u val="none"/>
        <vertAlign val="baseline"/>
        <sz val="10"/>
        <color theme="1"/>
        <name val="Calibri"/>
        <scheme val="minor"/>
      </font>
      <alignment horizontal="general" vertical="center" textRotation="0" wrapText="1" indent="0" justifyLastLine="0" shrinkToFit="0" readingOrder="0"/>
    </dxf>
    <dxf>
      <font>
        <b val="0"/>
        <i val="0"/>
        <strike val="0"/>
        <condense val="0"/>
        <extend val="0"/>
        <outline val="0"/>
        <shadow val="0"/>
        <u val="none"/>
        <vertAlign val="baseline"/>
        <sz val="10"/>
        <color theme="1"/>
        <name val="Calibri"/>
        <scheme val="minor"/>
      </font>
      <alignment horizontal="general" vertical="center" textRotation="0" wrapText="1" indent="0" justifyLastLine="0" shrinkToFit="0" readingOrder="0"/>
    </dxf>
    <dxf>
      <font>
        <strike val="0"/>
        <outline val="0"/>
        <shadow val="0"/>
        <u val="none"/>
        <vertAlign val="baseline"/>
        <sz val="10"/>
        <color theme="1"/>
        <name val="Calibri"/>
        <scheme val="minor"/>
      </font>
      <alignment horizontal="general" vertical="center" textRotation="0" wrapText="1" indent="0" justifyLastLine="0" shrinkToFit="0" readingOrder="0"/>
    </dxf>
    <dxf>
      <font>
        <strike val="0"/>
        <outline val="0"/>
        <shadow val="0"/>
        <u val="none"/>
        <vertAlign val="baseline"/>
        <sz val="10"/>
        <color theme="1"/>
        <name val="Calibri"/>
        <scheme val="minor"/>
      </font>
      <alignment horizontal="general" vertical="center" textRotation="0" indent="0" justifyLastLine="0" shrinkToFit="0" readingOrder="0"/>
    </dxf>
    <dxf>
      <font>
        <strike val="0"/>
        <outline val="0"/>
        <shadow val="0"/>
        <u val="none"/>
        <vertAlign val="baseline"/>
        <sz val="10"/>
        <color rgb="FF000000"/>
        <name val="Calibri"/>
        <scheme val="none"/>
      </font>
      <alignment horizontal="general" vertical="center" textRotation="0" indent="0" justifyLastLine="0" shrinkToFit="0" readingOrder="0"/>
    </dxf>
    <dxf>
      <font>
        <strike val="0"/>
        <outline val="0"/>
        <shadow val="0"/>
        <u val="none"/>
        <vertAlign val="baseline"/>
        <sz val="10"/>
        <color theme="1"/>
        <name val="Calibri"/>
        <scheme val="minor"/>
      </font>
      <alignment horizontal="center" vertical="center" textRotation="0" wrapText="0" indent="0" justifyLastLine="0" shrinkToFit="0" readingOrder="0"/>
    </dxf>
    <dxf>
      <font>
        <b val="0"/>
        <i val="0"/>
        <strike val="0"/>
        <condense val="0"/>
        <extend val="0"/>
        <outline val="0"/>
        <shadow val="0"/>
        <u val="none"/>
        <vertAlign val="baseline"/>
        <sz val="10"/>
        <color auto="1"/>
        <name val="Calibri"/>
        <scheme val="minor"/>
      </font>
      <alignment horizontal="center" vertical="bottom" textRotation="0" wrapText="0" indent="0" justifyLastLine="0" shrinkToFit="0" readingOrder="0"/>
    </dxf>
    <dxf>
      <font>
        <b val="0"/>
        <i val="0"/>
        <strike val="0"/>
        <condense val="0"/>
        <extend val="0"/>
        <outline val="0"/>
        <shadow val="0"/>
        <u val="none"/>
        <vertAlign val="baseline"/>
        <sz val="10"/>
        <color auto="1"/>
        <name val="Calibri"/>
        <scheme val="minor"/>
      </font>
      <numFmt numFmtId="30" formatCode="@"/>
      <fill>
        <patternFill patternType="solid">
          <fgColor indexed="64"/>
          <bgColor rgb="FF92D050"/>
        </patternFill>
      </fill>
      <alignment horizontal="center" vertical="center" textRotation="0" wrapText="0" indent="0" justifyLastLine="0" shrinkToFit="0" readingOrder="0"/>
      <border diagonalUp="0" diagonalDown="0">
        <left style="thin">
          <color theme="7"/>
        </left>
        <right style="thin">
          <color theme="7"/>
        </right>
        <top style="thin">
          <color theme="7"/>
        </top>
        <bottom style="thin">
          <color theme="7"/>
        </bottom>
        <vertical/>
        <horizontal/>
      </border>
    </dxf>
    <dxf>
      <font>
        <b val="0"/>
        <i val="0"/>
        <strike val="0"/>
        <condense val="0"/>
        <extend val="0"/>
        <outline val="0"/>
        <shadow val="0"/>
        <u val="none"/>
        <vertAlign val="baseline"/>
        <sz val="10"/>
        <color auto="1"/>
        <name val="Calibri"/>
        <scheme val="minor"/>
      </font>
      <numFmt numFmtId="30" formatCode="@"/>
      <fill>
        <patternFill patternType="solid">
          <fgColor indexed="64"/>
          <bgColor rgb="FF92D050"/>
        </patternFill>
      </fill>
      <alignment horizontal="center" vertical="center" textRotation="0" wrapText="0" indent="0" justifyLastLine="0" shrinkToFit="0" readingOrder="0"/>
      <border diagonalUp="0" diagonalDown="0" outline="0">
        <left style="thin">
          <color theme="7"/>
        </left>
        <right style="thin">
          <color theme="7"/>
        </right>
        <top style="thin">
          <color theme="7"/>
        </top>
        <bottom style="thin">
          <color theme="7"/>
        </bottom>
      </border>
    </dxf>
    <dxf>
      <font>
        <b/>
        <i val="0"/>
        <strike val="0"/>
        <condense val="0"/>
        <extend val="0"/>
        <outline val="0"/>
        <shadow val="0"/>
        <u val="none"/>
        <vertAlign val="baseline"/>
        <sz val="10"/>
        <color auto="1"/>
        <name val="Calibri"/>
        <scheme val="minor"/>
      </font>
      <numFmt numFmtId="30" formatCode="@"/>
      <fill>
        <patternFill patternType="solid">
          <fgColor indexed="64"/>
          <bgColor theme="3" tint="0.79998168889431442"/>
        </patternFill>
      </fill>
      <alignment horizontal="center" vertical="center" textRotation="0" wrapText="0" indent="0" justifyLastLine="0" shrinkToFit="0" readingOrder="0"/>
      <border diagonalUp="0" diagonalDown="0" outline="0">
        <left/>
        <right style="thin">
          <color theme="7"/>
        </right>
        <top style="thin">
          <color theme="7"/>
        </top>
        <bottom style="thin">
          <color theme="7"/>
        </bottom>
      </border>
    </dxf>
    <dxf>
      <border outline="0">
        <top style="thin">
          <color theme="7"/>
        </top>
      </border>
    </dxf>
    <dxf>
      <border outline="0">
        <left style="thin">
          <color theme="7"/>
        </left>
        <right style="thin">
          <color theme="7"/>
        </right>
        <top style="thin">
          <color theme="7"/>
        </top>
        <bottom style="thin">
          <color theme="7"/>
        </bottom>
      </border>
    </dxf>
    <dxf>
      <border outline="0">
        <bottom style="thin">
          <color theme="7"/>
        </bottom>
      </border>
    </dxf>
    <dxf>
      <font>
        <b/>
        <i val="0"/>
        <strike val="0"/>
        <condense val="0"/>
        <extend val="0"/>
        <outline val="0"/>
        <shadow val="0"/>
        <u val="none"/>
        <vertAlign val="baseline"/>
        <sz val="10"/>
        <color theme="1"/>
        <name val="Calibri"/>
        <scheme val="minor"/>
      </font>
      <numFmt numFmtId="30" formatCode="@"/>
      <alignment horizontal="center" vertical="bottom" textRotation="0" wrapText="0" indent="0" justifyLastLine="0" shrinkToFit="0" readingOrder="0"/>
      <border diagonalUp="0" diagonalDown="0" outline="0">
        <left style="thin">
          <color theme="7"/>
        </left>
        <right style="thin">
          <color theme="7"/>
        </right>
        <top/>
        <bottom/>
      </border>
    </dxf>
    <dxf>
      <font>
        <strike val="0"/>
        <outline val="0"/>
        <shadow val="0"/>
        <u val="none"/>
        <vertAlign val="baseline"/>
        <sz val="10"/>
        <color auto="1"/>
        <name val="Calibri"/>
        <scheme val="minor"/>
      </font>
      <alignment horizontal="left" vertical="center" textRotation="0" wrapText="1" indent="0" justifyLastLine="0" shrinkToFit="0" readingOrder="0"/>
    </dxf>
    <dxf>
      <font>
        <strike val="0"/>
        <outline val="0"/>
        <shadow val="0"/>
        <u val="none"/>
        <vertAlign val="baseline"/>
        <sz val="10"/>
        <color auto="1"/>
        <name val="Calibri"/>
        <scheme val="minor"/>
      </font>
      <numFmt numFmtId="30" formatCode="@"/>
      <alignment horizontal="center" vertical="center" textRotation="0" wrapText="0" indent="0" justifyLastLine="0" shrinkToFit="0" readingOrder="0"/>
    </dxf>
    <dxf>
      <font>
        <strike val="0"/>
        <outline val="0"/>
        <shadow val="0"/>
        <u val="none"/>
        <vertAlign val="baseline"/>
        <sz val="10"/>
        <color auto="1"/>
        <name val="Calibri"/>
        <scheme val="minor"/>
      </font>
      <numFmt numFmtId="30" formatCode="@"/>
      <alignment horizontal="center" vertical="center" textRotation="0" wrapText="0" indent="0" justifyLastLine="0" shrinkToFit="0" readingOrder="0"/>
    </dxf>
    <dxf>
      <font>
        <strike val="0"/>
        <outline val="0"/>
        <shadow val="0"/>
        <u val="none"/>
        <vertAlign val="baseline"/>
        <sz val="10"/>
        <color auto="1"/>
        <name val="Calibri"/>
        <scheme val="minor"/>
      </font>
      <alignment horizontal="center" vertical="center" textRotation="0" wrapText="0" indent="0" justifyLastLine="0" shrinkToFit="0" readingOrder="0"/>
    </dxf>
    <dxf>
      <font>
        <strike val="0"/>
        <outline val="0"/>
        <shadow val="0"/>
        <u val="none"/>
        <vertAlign val="baseline"/>
        <sz val="10"/>
        <color auto="1"/>
        <name val="Calibri"/>
        <scheme val="minor"/>
      </font>
      <alignment horizontal="center" vertical="center" textRotation="0" wrapText="0" indent="0" justifyLastLine="0" shrinkToFit="0" readingOrder="0"/>
    </dxf>
    <dxf>
      <font>
        <strike val="0"/>
        <outline val="0"/>
        <shadow val="0"/>
        <u val="none"/>
        <vertAlign val="baseline"/>
        <sz val="10"/>
        <color auto="1"/>
        <name val="Calibri"/>
        <scheme val="minor"/>
      </font>
      <numFmt numFmtId="30" formatCode="@"/>
      <alignment horizontal="center" vertical="center" textRotation="0" wrapText="0" indent="0" justifyLastLine="0" shrinkToFit="0" readingOrder="0"/>
    </dxf>
    <dxf>
      <font>
        <strike val="0"/>
        <outline val="0"/>
        <shadow val="0"/>
        <u val="none"/>
        <vertAlign val="baseline"/>
        <sz val="10"/>
        <color auto="1"/>
        <name val="Calibri"/>
        <scheme val="minor"/>
      </font>
      <numFmt numFmtId="30" formatCode="@"/>
      <alignment horizontal="center" vertical="center" textRotation="0" wrapText="0" indent="0" justifyLastLine="0" shrinkToFit="0" readingOrder="0"/>
    </dxf>
    <dxf>
      <font>
        <strike val="0"/>
        <outline val="0"/>
        <shadow val="0"/>
        <u val="none"/>
        <vertAlign val="baseline"/>
        <sz val="10"/>
        <color auto="1"/>
        <name val="Calibri"/>
        <scheme val="minor"/>
      </font>
      <alignment horizontal="center" vertical="center" textRotation="0" wrapText="0" indent="0" justifyLastLine="0" shrinkToFit="0" readingOrder="0"/>
    </dxf>
    <dxf>
      <font>
        <strike val="0"/>
        <outline val="0"/>
        <shadow val="0"/>
        <u val="none"/>
        <vertAlign val="baseline"/>
        <sz val="10"/>
        <color auto="1"/>
        <name val="Calibri"/>
        <scheme val="minor"/>
      </font>
      <alignment horizontal="center" vertical="center" textRotation="0" wrapText="0" indent="0" justifyLastLine="0" shrinkToFit="0" readingOrder="0"/>
    </dxf>
    <dxf>
      <font>
        <strike val="0"/>
        <outline val="0"/>
        <shadow val="0"/>
        <u val="none"/>
        <vertAlign val="baseline"/>
        <sz val="10"/>
        <color auto="1"/>
        <name val="Calibri"/>
        <scheme val="minor"/>
      </font>
      <alignment horizontal="center" vertical="center" textRotation="0" wrapText="0" indent="0" justifyLastLine="0" shrinkToFit="0" readingOrder="0"/>
    </dxf>
    <dxf>
      <font>
        <strike val="0"/>
        <outline val="0"/>
        <shadow val="0"/>
        <u val="none"/>
        <vertAlign val="baseline"/>
        <sz val="10"/>
        <color auto="1"/>
        <name val="Calibri"/>
        <scheme val="minor"/>
      </font>
      <alignment horizontal="center" vertical="center" textRotation="0" wrapText="1" indent="0" justifyLastLine="0" shrinkToFit="0" readingOrder="0"/>
    </dxf>
    <dxf>
      <font>
        <strike val="0"/>
        <outline val="0"/>
        <shadow val="0"/>
        <u val="none"/>
        <vertAlign val="baseline"/>
        <sz val="10"/>
        <color auto="1"/>
        <name val="Calibri"/>
        <scheme val="minor"/>
      </font>
      <alignment horizontal="center" vertical="center" textRotation="0" wrapText="0" indent="0" justifyLastLine="0" shrinkToFit="0" readingOrder="0"/>
    </dxf>
    <dxf>
      <font>
        <strike val="0"/>
        <outline val="0"/>
        <shadow val="0"/>
        <u val="none"/>
        <vertAlign val="baseline"/>
        <sz val="10"/>
        <color auto="1"/>
        <name val="Calibri"/>
        <scheme val="minor"/>
      </font>
      <numFmt numFmtId="30" formatCode="@"/>
      <alignment horizontal="center" vertical="center" textRotation="0" wrapText="0" indent="0" justifyLastLine="0" shrinkToFit="0" readingOrder="0"/>
    </dxf>
    <dxf>
      <font>
        <b val="0"/>
        <i val="0"/>
        <strike val="0"/>
        <condense val="0"/>
        <extend val="0"/>
        <outline val="0"/>
        <shadow val="0"/>
        <u val="none"/>
        <vertAlign val="baseline"/>
        <sz val="10"/>
        <color auto="1"/>
        <name val="Calibri"/>
        <scheme val="minor"/>
      </font>
      <numFmt numFmtId="3" formatCode="#,##0"/>
      <alignment horizontal="center" vertical="center" textRotation="0" wrapText="0" indent="0" justifyLastLine="0" shrinkToFit="0" readingOrder="0"/>
    </dxf>
    <dxf>
      <font>
        <strike val="0"/>
        <outline val="0"/>
        <shadow val="0"/>
        <u val="none"/>
        <vertAlign val="baseline"/>
        <sz val="10"/>
        <color auto="1"/>
        <name val="Calibri"/>
        <scheme val="minor"/>
      </font>
      <numFmt numFmtId="3" formatCode="#,##0"/>
      <alignment horizontal="center" vertical="center" textRotation="0" wrapText="0" indent="0" justifyLastLine="0" shrinkToFit="0" readingOrder="0"/>
    </dxf>
    <dxf>
      <font>
        <strike val="0"/>
        <outline val="0"/>
        <shadow val="0"/>
        <u val="none"/>
        <vertAlign val="baseline"/>
        <sz val="10"/>
        <color auto="1"/>
        <name val="Calibri"/>
        <scheme val="minor"/>
      </font>
      <alignment horizontal="center" vertical="center" textRotation="0" wrapText="0" indent="0" justifyLastLine="0" shrinkToFit="0" readingOrder="0"/>
    </dxf>
    <dxf>
      <font>
        <b val="0"/>
        <i val="0"/>
        <strike val="0"/>
        <condense val="0"/>
        <extend val="0"/>
        <outline val="0"/>
        <shadow val="0"/>
        <u val="none"/>
        <vertAlign val="baseline"/>
        <sz val="10"/>
        <color auto="1"/>
        <name val="Calibri"/>
        <scheme val="minor"/>
      </font>
      <numFmt numFmtId="30" formatCode="@"/>
      <alignment horizontal="center" vertical="center" textRotation="0" wrapText="1" indent="0" justifyLastLine="0" shrinkToFit="0" readingOrder="0"/>
    </dxf>
    <dxf>
      <font>
        <strike val="0"/>
        <outline val="0"/>
        <shadow val="0"/>
        <u val="none"/>
        <vertAlign val="baseline"/>
        <sz val="10"/>
        <color auto="1"/>
        <name val="Calibri"/>
        <scheme val="minor"/>
      </font>
      <numFmt numFmtId="30" formatCode="@"/>
      <alignment horizontal="center" vertical="center" textRotation="0" wrapText="0" indent="0" justifyLastLine="0" shrinkToFit="0" readingOrder="0"/>
    </dxf>
    <dxf>
      <font>
        <strike val="0"/>
        <outline val="0"/>
        <shadow val="0"/>
        <u val="none"/>
        <vertAlign val="baseline"/>
        <sz val="10"/>
        <color auto="1"/>
        <name val="Calibri"/>
        <scheme val="minor"/>
      </font>
      <numFmt numFmtId="30" formatCode="@"/>
      <alignment horizontal="center" vertical="center" textRotation="0" wrapText="0" indent="0" justifyLastLine="0" shrinkToFit="0" readingOrder="0"/>
    </dxf>
    <dxf>
      <font>
        <strike val="0"/>
        <outline val="0"/>
        <shadow val="0"/>
        <u val="none"/>
        <vertAlign val="baseline"/>
        <sz val="10"/>
        <color auto="1"/>
        <name val="Calibri"/>
        <scheme val="minor"/>
      </font>
      <alignment horizontal="center" vertical="center" textRotation="0" wrapText="0" indent="0" justifyLastLine="0" shrinkToFit="0" readingOrder="0"/>
    </dxf>
    <dxf>
      <font>
        <strike val="0"/>
        <outline val="0"/>
        <shadow val="0"/>
        <u val="none"/>
        <vertAlign val="baseline"/>
        <sz val="10"/>
        <color auto="1"/>
        <name val="Calibri"/>
        <scheme val="minor"/>
      </font>
      <alignment horizontal="center" vertical="center" textRotation="0" wrapText="0" indent="0" justifyLastLine="0" shrinkToFit="0" readingOrder="0"/>
    </dxf>
    <dxf>
      <font>
        <strike val="0"/>
        <outline val="0"/>
        <shadow val="0"/>
        <u val="none"/>
        <vertAlign val="baseline"/>
        <sz val="10"/>
        <color auto="1"/>
        <name val="Calibri"/>
        <scheme val="minor"/>
      </font>
      <alignment horizontal="center" vertical="center" textRotation="0" wrapText="1" indent="0" justifyLastLine="0" shrinkToFit="0" readingOrder="0"/>
    </dxf>
    <dxf>
      <numFmt numFmtId="0" formatCode="General"/>
    </dxf>
    <dxf>
      <numFmt numFmtId="0" formatCode="General"/>
      <alignment horizontal="center" vertical="bottom" textRotation="0" wrapText="0" indent="0" justifyLastLine="0" shrinkToFit="0" readingOrder="0"/>
    </dxf>
    <dxf>
      <alignment horizontal="center" vertical="bottom" textRotation="0" wrapText="0" indent="0" justifyLastLine="0" shrinkToFit="0" readingOrder="0"/>
    </dxf>
    <dxf>
      <font>
        <strike val="0"/>
        <outline val="0"/>
        <shadow val="0"/>
        <u val="none"/>
        <vertAlign val="baseline"/>
        <sz val="10"/>
        <color auto="1"/>
        <name val="Calibri"/>
        <scheme val="minor"/>
      </font>
      <alignment horizontal="center" vertical="bottom" textRotation="0" wrapText="0" indent="0" justifyLastLine="0" shrinkToFit="0" readingOrder="0"/>
    </dxf>
    <dxf>
      <font>
        <b val="0"/>
        <i val="0"/>
        <strike val="0"/>
        <condense val="0"/>
        <extend val="0"/>
        <outline val="0"/>
        <shadow val="0"/>
        <u val="none"/>
        <vertAlign val="baseline"/>
        <sz val="10"/>
        <color auto="1"/>
        <name val="Calibri"/>
        <scheme val="minor"/>
      </font>
      <alignment horizontal="center" vertical="bottom" textRotation="0" wrapText="0" indent="0" justifyLastLine="0" shrinkToFit="0" readingOrder="0"/>
    </dxf>
    <dxf>
      <font>
        <b val="0"/>
        <i val="0"/>
        <strike val="0"/>
        <condense val="0"/>
        <extend val="0"/>
        <outline val="0"/>
        <shadow val="0"/>
        <u val="none"/>
        <vertAlign val="baseline"/>
        <sz val="10"/>
        <color auto="1"/>
        <name val="Calibri"/>
        <scheme val="minor"/>
      </font>
      <alignment horizontal="center" vertical="bottom" textRotation="0" wrapText="0" indent="0" justifyLastLine="0" shrinkToFit="0" readingOrder="0"/>
    </dxf>
    <dxf>
      <font>
        <b val="0"/>
        <i val="0"/>
        <strike val="0"/>
        <condense val="0"/>
        <extend val="0"/>
        <outline val="0"/>
        <shadow val="0"/>
        <u val="none"/>
        <vertAlign val="baseline"/>
        <sz val="10"/>
        <color auto="1"/>
        <name val="Calibri"/>
        <scheme val="minor"/>
      </font>
      <alignment horizontal="center" vertical="bottom" textRotation="0" wrapText="0" indent="0" justifyLastLine="0" shrinkToFit="0" readingOrder="0"/>
    </dxf>
    <dxf>
      <font>
        <strike val="0"/>
        <outline val="0"/>
        <shadow val="0"/>
        <u val="none"/>
        <vertAlign val="baseline"/>
        <sz val="10"/>
        <color auto="1"/>
        <name val="Calibri"/>
        <scheme val="minor"/>
      </font>
      <alignment horizontal="center" vertical="bottom" textRotation="0" wrapText="0" indent="0" justifyLastLine="0" shrinkToFit="0" readingOrder="0"/>
    </dxf>
    <dxf>
      <font>
        <strike val="0"/>
        <outline val="0"/>
        <shadow val="0"/>
        <u val="none"/>
        <vertAlign val="baseline"/>
        <sz val="10"/>
        <color auto="1"/>
        <name val="Calibri"/>
        <scheme val="minor"/>
      </font>
      <alignment horizontal="center" vertical="bottom" textRotation="0" wrapText="0" indent="0" justifyLastLine="0" shrinkToFit="0" readingOrder="0"/>
    </dxf>
    <dxf>
      <font>
        <strike val="0"/>
        <outline val="0"/>
        <shadow val="0"/>
        <u val="none"/>
        <vertAlign val="baseline"/>
        <sz val="10"/>
        <color auto="1"/>
        <name val="Calibri"/>
        <scheme val="minor"/>
      </font>
      <alignment horizontal="center" vertical="bottom" textRotation="0" wrapText="0" indent="0" justifyLastLine="0" shrinkToFit="0" readingOrder="0"/>
    </dxf>
    <dxf>
      <font>
        <b/>
        <strike val="0"/>
        <outline val="0"/>
        <shadow val="0"/>
        <u val="none"/>
        <vertAlign val="baseline"/>
        <sz val="10"/>
        <color auto="1"/>
        <name val="Calibri"/>
        <scheme val="minor"/>
      </font>
      <alignment horizontal="center" vertical="bottom" textRotation="0" wrapText="0" indent="0" justifyLastLine="0" shrinkToFit="0" readingOrder="0"/>
    </dxf>
    <dxf>
      <font>
        <b/>
        <strike val="0"/>
        <outline val="0"/>
        <shadow val="0"/>
        <u val="none"/>
        <vertAlign val="baseline"/>
        <sz val="10"/>
        <color auto="1"/>
        <name val="Calibri"/>
        <scheme val="minor"/>
      </font>
      <alignment horizontal="center" vertical="bottom" textRotation="0" wrapText="0" indent="0" justifyLastLine="0" shrinkToFit="0" readingOrder="0"/>
    </dxf>
    <dxf>
      <font>
        <strike val="0"/>
        <outline val="0"/>
        <shadow val="0"/>
        <u val="none"/>
        <vertAlign val="baseline"/>
        <sz val="10"/>
        <color auto="1"/>
        <name val="Calibri"/>
        <scheme val="minor"/>
      </font>
      <alignment horizontal="center" vertical="bottom" textRotation="0" wrapText="0" indent="0" justifyLastLine="0" shrinkToFit="0" readingOrder="0"/>
    </dxf>
    <dxf>
      <font>
        <b val="0"/>
        <i val="0"/>
        <strike val="0"/>
        <condense val="0"/>
        <extend val="0"/>
        <outline val="0"/>
        <shadow val="0"/>
        <u val="none"/>
        <vertAlign val="baseline"/>
        <sz val="10"/>
        <color auto="1"/>
        <name val="Calibri"/>
        <scheme val="minor"/>
      </font>
      <alignment horizontal="center" vertical="bottom" textRotation="0" wrapText="0" indent="0" justifyLastLine="0" shrinkToFit="0" readingOrder="0"/>
    </dxf>
    <dxf>
      <font>
        <strike val="0"/>
        <outline val="0"/>
        <shadow val="0"/>
        <u val="none"/>
        <vertAlign val="baseline"/>
        <sz val="10"/>
        <color auto="1"/>
        <name val="Calibri"/>
        <scheme val="minor"/>
      </font>
      <alignment horizontal="center" vertical="bottom" textRotation="0" wrapText="0" indent="0" justifyLastLine="0" shrinkToFit="0" readingOrder="0"/>
    </dxf>
    <dxf>
      <font>
        <strike val="0"/>
        <outline val="0"/>
        <shadow val="0"/>
        <u val="none"/>
        <vertAlign val="baseline"/>
        <sz val="10"/>
        <color auto="1"/>
        <name val="Calibri"/>
        <scheme val="minor"/>
      </font>
      <alignment horizontal="center" vertical="bottom" textRotation="0" wrapText="0" indent="0" justifyLastLine="0" shrinkToFit="0" readingOrder="0"/>
    </dxf>
    <dxf>
      <font>
        <b/>
        <strike val="0"/>
        <outline val="0"/>
        <shadow val="0"/>
        <u val="none"/>
        <vertAlign val="baseline"/>
        <sz val="10"/>
        <color auto="1"/>
        <name val="Calibri"/>
        <scheme val="minor"/>
      </font>
      <numFmt numFmtId="164" formatCode="[=1]&quot;Yes&quot;;[=0]&quot;No&quot;;General"/>
      <alignment horizontal="center" vertical="bottom" textRotation="0" wrapText="0" indent="0" justifyLastLine="0" shrinkToFit="0" readingOrder="0"/>
    </dxf>
    <dxf>
      <font>
        <strike val="0"/>
        <outline val="0"/>
        <shadow val="0"/>
        <u val="none"/>
        <vertAlign val="baseline"/>
        <sz val="10"/>
        <color auto="1"/>
        <name val="Calibri"/>
        <scheme val="minor"/>
      </font>
      <numFmt numFmtId="164" formatCode="[=1]&quot;Yes&quot;;[=0]&quot;No&quot;;General"/>
      <alignment horizontal="center" vertical="bottom" textRotation="0" wrapText="0" indent="0" justifyLastLine="0" shrinkToFit="0" readingOrder="0"/>
    </dxf>
    <dxf>
      <font>
        <strike val="0"/>
        <outline val="0"/>
        <shadow val="0"/>
        <u val="none"/>
        <vertAlign val="baseline"/>
        <sz val="10"/>
        <color auto="1"/>
        <name val="Calibri"/>
        <scheme val="minor"/>
      </font>
      <numFmt numFmtId="164" formatCode="[=1]&quot;Yes&quot;;[=0]&quot;No&quot;;General"/>
      <alignment horizontal="center" vertical="bottom" textRotation="0" wrapText="0" indent="0" justifyLastLine="0" shrinkToFit="0" readingOrder="0"/>
    </dxf>
    <dxf>
      <font>
        <strike val="0"/>
        <outline val="0"/>
        <shadow val="0"/>
        <u val="none"/>
        <vertAlign val="baseline"/>
        <sz val="10"/>
        <color auto="1"/>
        <name val="Calibri"/>
        <scheme val="minor"/>
      </font>
      <numFmt numFmtId="164" formatCode="[=1]&quot;Yes&quot;;[=0]&quot;No&quot;;General"/>
      <alignment horizontal="center" vertical="bottom" textRotation="0" wrapText="0" indent="0" justifyLastLine="0" shrinkToFit="0" readingOrder="0"/>
    </dxf>
    <dxf>
      <font>
        <strike val="0"/>
        <outline val="0"/>
        <shadow val="0"/>
        <u val="none"/>
        <vertAlign val="baseline"/>
        <sz val="10"/>
        <color auto="1"/>
        <name val="Calibri"/>
        <scheme val="minor"/>
      </font>
      <numFmt numFmtId="164" formatCode="[=1]&quot;Yes&quot;;[=0]&quot;No&quot;;General"/>
      <alignment horizontal="center" vertical="bottom" textRotation="0" wrapText="0" indent="0" justifyLastLine="0" shrinkToFit="0" readingOrder="0"/>
    </dxf>
    <dxf>
      <font>
        <b val="0"/>
        <i val="0"/>
        <strike val="0"/>
        <condense val="0"/>
        <extend val="0"/>
        <outline val="0"/>
        <shadow val="0"/>
        <u val="none"/>
        <vertAlign val="baseline"/>
        <sz val="10"/>
        <color auto="1"/>
        <name val="Calibri"/>
        <scheme val="minor"/>
      </font>
      <alignment horizontal="general" vertical="bottom" textRotation="0" wrapText="1" indent="0" justifyLastLine="0" shrinkToFit="0" readingOrder="0"/>
    </dxf>
    <dxf>
      <font>
        <b val="0"/>
        <i val="0"/>
        <strike val="0"/>
        <condense val="0"/>
        <extend val="0"/>
        <outline val="0"/>
        <shadow val="0"/>
        <u val="none"/>
        <vertAlign val="baseline"/>
        <sz val="10"/>
        <color auto="1"/>
        <name val="Calibri"/>
        <scheme val="minor"/>
      </font>
      <alignment horizontal="general" vertical="bottom" textRotation="0" wrapText="1" indent="0" justifyLastLine="0" shrinkToFit="0" readingOrder="0"/>
    </dxf>
    <dxf>
      <font>
        <strike val="0"/>
        <outline val="0"/>
        <shadow val="0"/>
        <u val="none"/>
        <vertAlign val="baseline"/>
        <sz val="10"/>
        <color auto="1"/>
        <name val="Calibri"/>
        <scheme val="minor"/>
      </font>
      <alignment horizontal="general" vertical="bottom" textRotation="0" wrapText="1" indent="0" justifyLastLine="0" shrinkToFit="0" readingOrder="0"/>
    </dxf>
    <dxf>
      <font>
        <strike val="0"/>
        <outline val="0"/>
        <shadow val="0"/>
        <u val="none"/>
        <vertAlign val="baseline"/>
        <sz val="10"/>
        <color auto="1"/>
        <name val="Calibri"/>
        <scheme val="minor"/>
      </font>
    </dxf>
    <dxf>
      <font>
        <strike val="0"/>
        <outline val="0"/>
        <shadow val="0"/>
        <u val="none"/>
        <vertAlign val="baseline"/>
        <sz val="10"/>
        <color auto="1"/>
        <name val="Calibri"/>
        <scheme val="minor"/>
      </font>
      <alignment vertical="bottom" textRotation="0" wrapText="1" justifyLastLine="0" shrinkToFit="0" readingOrder="0"/>
    </dxf>
    <dxf>
      <font>
        <b/>
        <i val="0"/>
        <color theme="0"/>
      </font>
      <fill>
        <patternFill>
          <bgColor rgb="FF92D050"/>
        </patternFill>
      </fill>
    </dxf>
    <dxf>
      <font>
        <b/>
        <i val="0"/>
        <color theme="0"/>
      </font>
      <fill>
        <patternFill>
          <bgColor rgb="FFFFC000"/>
        </patternFill>
      </fill>
    </dxf>
    <dxf>
      <font>
        <b/>
        <i val="0"/>
        <color theme="0"/>
      </font>
      <fill>
        <patternFill>
          <bgColor rgb="FFFF0000"/>
        </patternFill>
      </fill>
    </dxf>
    <dxf>
      <font>
        <b/>
        <i val="0"/>
        <color theme="0"/>
      </font>
      <fill>
        <patternFill>
          <bgColor rgb="FFFF0000"/>
        </patternFill>
      </fill>
    </dxf>
    <dxf>
      <font>
        <b/>
        <i val="0"/>
        <color theme="0"/>
      </font>
      <fill>
        <patternFill>
          <bgColor theme="5"/>
        </patternFill>
      </fill>
    </dxf>
    <dxf>
      <font>
        <b/>
        <i val="0"/>
        <color theme="0"/>
      </font>
      <fill>
        <patternFill>
          <bgColor rgb="FFFFC000"/>
        </patternFill>
      </fill>
    </dxf>
    <dxf>
      <font>
        <b/>
        <i val="0"/>
        <color theme="0"/>
      </font>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3" Type="http://schemas.openxmlformats.org/officeDocument/2006/relationships/image" Target="../media/image1.png"/><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141342328578599E-2"/>
          <c:y val="5.5121527777777797E-2"/>
          <c:w val="0.92541638808634197"/>
          <c:h val="0.89299809027777799"/>
        </c:manualLayout>
      </c:layout>
      <c:scatterChart>
        <c:scatterStyle val="lineMarker"/>
        <c:varyColors val="0"/>
        <c:ser>
          <c:idx val="0"/>
          <c:order val="0"/>
          <c:tx>
            <c:strRef>
              <c:f>'Heat map'!$B$1</c:f>
              <c:strCache>
                <c:ptCount val="1"/>
                <c:pt idx="0">
                  <c:v>Impact</c:v>
                </c:pt>
              </c:strCache>
            </c:strRef>
          </c:tx>
          <c:spPr>
            <a:ln w="25400" cap="rnd">
              <a:noFill/>
              <a:round/>
            </a:ln>
            <a:effectLst/>
          </c:spPr>
          <c:marker>
            <c:symbol val="square"/>
            <c:size val="7"/>
            <c:spPr>
              <a:solidFill>
                <a:schemeClr val="tx1"/>
              </a:solidFill>
              <a:ln w="9525">
                <a:solidFill>
                  <a:schemeClr val="accent1"/>
                </a:solidFill>
              </a:ln>
              <a:effectLst/>
            </c:spPr>
          </c:marker>
          <c:dLbls>
            <c:dLbl>
              <c:idx val="0"/>
              <c:layout>
                <c:manualLayout>
                  <c:x val="1.6103390807090036E-2"/>
                  <c:y val="-0.1053414266027955"/>
                </c:manualLayout>
              </c:layout>
              <c:tx>
                <c:rich>
                  <a:bodyPr/>
                  <a:lstStyle/>
                  <a:p>
                    <a:fld id="{92DCA506-E0C6-443A-9363-B6A0CD3DBB67}" type="CELLRANGE">
                      <a:rPr lang="en-US" altLang="zh-CN"/>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2-46DB-4F09-93E0-AF69935D1E79}"/>
                </c:ext>
              </c:extLst>
            </c:dLbl>
            <c:dLbl>
              <c:idx val="1"/>
              <c:layout>
                <c:manualLayout>
                  <c:x val="-2.5157485865968828E-2"/>
                  <c:y val="-4.2192708333333336E-2"/>
                </c:manualLayout>
              </c:layout>
              <c:tx>
                <c:rich>
                  <a:bodyPr/>
                  <a:lstStyle/>
                  <a:p>
                    <a:fld id="{F3F991CC-B37D-4B21-8199-DA19E0F5297C}" type="CELLRANGE">
                      <a:rPr lang="en-US" altLang="zh-CN"/>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0-E22A-4DCD-9768-A52D997B119F}"/>
                </c:ext>
              </c:extLst>
            </c:dLbl>
            <c:dLbl>
              <c:idx val="2"/>
              <c:layout>
                <c:manualLayout>
                  <c:x val="-7.2933424721022225E-2"/>
                  <c:y val="-5.1993427579365079E-2"/>
                </c:manualLayout>
              </c:layout>
              <c:tx>
                <c:rich>
                  <a:bodyPr/>
                  <a:lstStyle/>
                  <a:p>
                    <a:fld id="{614B25DF-7483-49A4-A4A1-FE02561849DB}" type="CELLRANGE">
                      <a:rPr lang="en-US" altLang="zh-CN"/>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1-E22A-4DCD-9768-A52D997B119F}"/>
                </c:ext>
              </c:extLst>
            </c:dLbl>
            <c:dLbl>
              <c:idx val="3"/>
              <c:layout>
                <c:manualLayout>
                  <c:x val="-7.2843185239797534E-3"/>
                  <c:y val="0.11908681672025724"/>
                </c:manualLayout>
              </c:layout>
              <c:tx>
                <c:rich>
                  <a:bodyPr/>
                  <a:lstStyle/>
                  <a:p>
                    <a:fld id="{4569981F-1734-4AA0-A3F6-F72DB4023C01}" type="CELLRANGE">
                      <a:rPr lang="en-US" altLang="zh-CN"/>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2-81C4-46EA-8F4F-804E8089C6C5}"/>
                </c:ext>
              </c:extLst>
            </c:dLbl>
            <c:dLbl>
              <c:idx val="4"/>
              <c:layout>
                <c:manualLayout>
                  <c:x val="-0.21185933695564629"/>
                  <c:y val="-4.0082945075136225E-2"/>
                </c:manualLayout>
              </c:layout>
              <c:tx>
                <c:rich>
                  <a:bodyPr/>
                  <a:lstStyle/>
                  <a:p>
                    <a:fld id="{775124C9-4EAD-4A59-8D1A-A2270D7F73EB}" type="CELLRANGE">
                      <a:rPr lang="en-US" altLang="zh-CN"/>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2-E22A-4DCD-9768-A52D997B119F}"/>
                </c:ext>
              </c:extLst>
            </c:dLbl>
            <c:dLbl>
              <c:idx val="5"/>
              <c:layout>
                <c:manualLayout>
                  <c:x val="-0.20282726275812077"/>
                  <c:y val="-0.15092013911674002"/>
                </c:manualLayout>
              </c:layout>
              <c:tx>
                <c:rich>
                  <a:bodyPr/>
                  <a:lstStyle/>
                  <a:p>
                    <a:fld id="{CB5F2F35-0A63-48F5-9DAE-1973B8EABADD}" type="CELLRANGE">
                      <a:rPr lang="en-US" altLang="zh-CN"/>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4-81C4-46EA-8F4F-804E8089C6C5}"/>
                </c:ext>
              </c:extLst>
            </c:dLbl>
            <c:dLbl>
              <c:idx val="6"/>
              <c:layout>
                <c:manualLayout>
                  <c:x val="-0.25046076068571993"/>
                  <c:y val="7.8975654570509757E-2"/>
                </c:manualLayout>
              </c:layout>
              <c:tx>
                <c:rich>
                  <a:bodyPr/>
                  <a:lstStyle/>
                  <a:p>
                    <a:fld id="{E6291746-B249-4938-B00B-49C2EB96C153}" type="CELLRANGE">
                      <a:rPr lang="en-US" altLang="zh-CN"/>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5-81C4-46EA-8F4F-804E8089C6C5}"/>
                </c:ext>
              </c:extLst>
            </c:dLbl>
            <c:dLbl>
              <c:idx val="7"/>
              <c:layout>
                <c:manualLayout>
                  <c:x val="3.5973656656773335E-3"/>
                  <c:y val="-0.10094573134720126"/>
                </c:manualLayout>
              </c:layout>
              <c:tx>
                <c:rich>
                  <a:bodyPr/>
                  <a:lstStyle/>
                  <a:p>
                    <a:fld id="{9AC59998-E6E0-4006-92F8-F97DB4E5002B}" type="CELLRANGE">
                      <a:rPr lang="en-US" altLang="zh-CN"/>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6-81C4-46EA-8F4F-804E8089C6C5}"/>
                </c:ext>
              </c:extLst>
            </c:dLbl>
            <c:dLbl>
              <c:idx val="8"/>
              <c:layout>
                <c:manualLayout>
                  <c:x val="-0.12339402875959531"/>
                  <c:y val="-0.15612848612113656"/>
                </c:manualLayout>
              </c:layout>
              <c:tx>
                <c:rich>
                  <a:bodyPr/>
                  <a:lstStyle/>
                  <a:p>
                    <a:fld id="{941AB846-3CD0-4277-AA0D-1C4CD39B83DC}" type="CELLRANGE">
                      <a:rPr lang="en-US" altLang="zh-CN"/>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7-81C4-46EA-8F4F-804E8089C6C5}"/>
                </c:ext>
              </c:extLst>
            </c:dLbl>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tx1">
                        <a:lumMod val="75000"/>
                        <a:lumOff val="25000"/>
                      </a:schemeClr>
                    </a:solidFill>
                    <a:latin typeface="+mn-lt"/>
                    <a:ea typeface="+mn-ea"/>
                    <a:cs typeface="+mn-cs"/>
                  </a:defRPr>
                </a:pPr>
                <a:endParaRPr lang="en-US"/>
              </a:p>
            </c:txPr>
            <c:dLblPos val="t"/>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xVal>
            <c:numRef>
              <c:f>'Heat map'!$B$2:$B$10</c:f>
              <c:numCache>
                <c:formatCode>General</c:formatCode>
                <c:ptCount val="9"/>
                <c:pt idx="0">
                  <c:v>16</c:v>
                </c:pt>
                <c:pt idx="1">
                  <c:v>11</c:v>
                </c:pt>
                <c:pt idx="2">
                  <c:v>9</c:v>
                </c:pt>
                <c:pt idx="3">
                  <c:v>12</c:v>
                </c:pt>
              </c:numCache>
            </c:numRef>
          </c:xVal>
          <c:yVal>
            <c:numRef>
              <c:f>'Heat map'!$C$2:$C$10</c:f>
              <c:numCache>
                <c:formatCode>General</c:formatCode>
                <c:ptCount val="9"/>
                <c:pt idx="0">
                  <c:v>14</c:v>
                </c:pt>
                <c:pt idx="1">
                  <c:v>13</c:v>
                </c:pt>
                <c:pt idx="2">
                  <c:v>7</c:v>
                </c:pt>
                <c:pt idx="3">
                  <c:v>10</c:v>
                </c:pt>
              </c:numCache>
            </c:numRef>
          </c:yVal>
          <c:smooth val="0"/>
          <c:extLst>
            <c:ext xmlns:c15="http://schemas.microsoft.com/office/drawing/2012/chart" uri="{02D57815-91ED-43cb-92C2-25804820EDAC}">
              <c15:datalabelsRange>
                <c15:f>'Heat map'!$A$2:$A$10</c15:f>
                <c15:dlblRangeCache>
                  <c:ptCount val="9"/>
                  <c:pt idx="0">
                    <c:v>Risk 1</c:v>
                  </c:pt>
                  <c:pt idx="1">
                    <c:v>Opportunity 1</c:v>
                  </c:pt>
                  <c:pt idx="2">
                    <c:v>Opportunity 2</c:v>
                  </c:pt>
                  <c:pt idx="3">
                    <c:v>Risk 2</c:v>
                  </c:pt>
                </c15:dlblRangeCache>
              </c15:datalabelsRange>
            </c:ext>
            <c:ext xmlns:c16="http://schemas.microsoft.com/office/drawing/2014/chart" uri="{C3380CC4-5D6E-409C-BE32-E72D297353CC}">
              <c16:uniqueId val="{00000000-46DB-4F09-93E0-AF69935D1E79}"/>
            </c:ext>
          </c:extLst>
        </c:ser>
        <c:dLbls>
          <c:showLegendKey val="0"/>
          <c:showVal val="0"/>
          <c:showCatName val="0"/>
          <c:showSerName val="0"/>
          <c:showPercent val="0"/>
          <c:showBubbleSize val="0"/>
        </c:dLbls>
        <c:axId val="833573120"/>
        <c:axId val="791479232"/>
      </c:scatterChart>
      <c:valAx>
        <c:axId val="833573120"/>
        <c:scaling>
          <c:orientation val="minMax"/>
          <c:max val="20"/>
          <c:min val="4"/>
        </c:scaling>
        <c:delete val="0"/>
        <c:axPos val="b"/>
        <c:title>
          <c:tx>
            <c:strRef>
              <c:f>Table2[[#Headers],[Impact]]</c:f>
              <c:strCache>
                <c:ptCount val="1"/>
                <c:pt idx="0">
                  <c:v>Impact</c:v>
                </c:pt>
              </c:strCache>
            </c:strRef>
          </c:tx>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out"/>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91479232"/>
        <c:crosses val="autoZero"/>
        <c:crossBetween val="midCat"/>
        <c:majorUnit val="4"/>
        <c:minorUnit val="1"/>
      </c:valAx>
      <c:valAx>
        <c:axId val="791479232"/>
        <c:scaling>
          <c:orientation val="minMax"/>
          <c:max val="20"/>
          <c:min val="4"/>
        </c:scaling>
        <c:delete val="0"/>
        <c:axPos val="l"/>
        <c:title>
          <c:tx>
            <c:strRef>
              <c:f>Table2[[#Headers],[Urgency]]</c:f>
              <c:strCache>
                <c:ptCount val="1"/>
                <c:pt idx="0">
                  <c:v>Urgency</c:v>
                </c:pt>
              </c:strCache>
            </c:strRef>
          </c:tx>
          <c:overlay val="0"/>
          <c:spPr>
            <a:noFill/>
            <a:ln>
              <a:noFill/>
            </a:ln>
            <a:effectLst/>
          </c:spPr>
          <c:txPr>
            <a:bodyPr rot="-540000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out"/>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33573120"/>
        <c:crosses val="autoZero"/>
        <c:crossBetween val="midCat"/>
        <c:majorUnit val="4"/>
        <c:minorUnit val="1"/>
      </c:valAx>
      <c:spPr>
        <a:blipFill>
          <a:blip xmlns:r="http://schemas.openxmlformats.org/officeDocument/2006/relationships" r:embed="rId3"/>
          <a:stretch>
            <a:fillRect/>
          </a:stretch>
        </a:blip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25" r="0.25" t="0.75" header="0.3" footer="0.3"/>
    <c:pageSetup paperSize="9" orientation="portrait"/>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5</xdr:col>
      <xdr:colOff>23812</xdr:colOff>
      <xdr:row>0</xdr:row>
      <xdr:rowOff>41275</xdr:rowOff>
    </xdr:from>
    <xdr:to>
      <xdr:col>16</xdr:col>
      <xdr:colOff>21167</xdr:colOff>
      <xdr:row>42</xdr:row>
      <xdr:rowOff>104275</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ables/table1.xml><?xml version="1.0" encoding="utf-8"?>
<table xmlns="http://schemas.openxmlformats.org/spreadsheetml/2006/main" id="4" name="ROR" displayName="ROR" ref="A2:U10" totalsRowShown="0" headerRowDxfId="64" dataDxfId="63">
  <autoFilter ref="A2:U10"/>
  <sortState ref="A3:U10">
    <sortCondition ref="A3"/>
  </sortState>
  <tableColumns count="21">
    <tableColumn id="1" name="Issue Area" dataDxfId="62"/>
    <tableColumn id="23" name="Risk or Opportunity" dataDxfId="61"/>
    <tableColumn id="19" name="Short description " dataDxfId="60"/>
    <tableColumn id="8" name="Geographical scope" dataDxfId="59"/>
    <tableColumn id="9" name="Operating cost impact ($M)" dataDxfId="58"/>
    <tableColumn id="10" name="Market impact (kt)" dataDxfId="57"/>
    <tableColumn id="11" name="Reputation impact" dataDxfId="56"/>
    <tableColumn id="13" name="Impact ranking" dataDxfId="55">
      <calculatedColumnFormula>VLOOKUP(SUM(INDEX(impact[[#All],[Score]],MATCH(ROR[[#This Row],[Geographical scope]],impact[[#All],[Geographical scope]],0)),INDEX(impact[[#All],[Score]],MATCH(ROR[[#This Row],[Operating cost impact ($M)]],impact[[#All],[Operating cost impact ($M)]],0)),INDEX(impact[[#All],[Score]],MATCH(ROR[[#This Row],[Market impact (kt)]],impact[[#All],[Market impact (kt Cu)]],0)),INDEX(impact[[#All],[Score]],MATCH(ROR[[#This Row],[Reputation impact]],impact[[#All],[Reputation impact]],0))),impact[[#All],[Impact min]:[Impact]],3,TRUE)</calculatedColumnFormula>
    </tableColumn>
    <tableColumn id="4" name="Probability of occurrence (%)" dataDxfId="54"/>
    <tableColumn id="5" name="Time to impact" dataDxfId="53"/>
    <tableColumn id="18" name="Industry scope" dataDxfId="52"/>
    <tableColumn id="6" name="Ability to influence" dataDxfId="51"/>
    <tableColumn id="7" name="Urgency ranking" dataDxfId="50">
      <calculatedColumnFormula>VLOOKUP(SUM(INDEX(urgency[[#All],[Score]],MATCH(ROR[[#This Row],[Probability of occurrence (%)]],urgency[[#All],[Probability of occurrence (%)]],0)),INDEX(urgency[[#All],[Score]],MATCH(ROR[[#This Row],[Time to impact]],urgency[[#All],[Time to impact]],0)),INDEX(urgency[[#All],[Score]],MATCH(ROR[[#This Row],[Industry scope]],urgency[[#All],[Industry scope]],0)),INDEX(urgency[[#All],[Score]],MATCH(ROR[[#This Row],[Ability to influence]],urgency[[#All],[Ability to influence]],0))),urgency[[#All],[Urgency min]:[Urgency]],3,TRUE)</calculatedColumnFormula>
    </tableColumn>
    <tableColumn id="14" name="Priority ranking" dataDxfId="49">
      <calculatedColumnFormula>INDEX(risk[#All],MATCH(ROR[[#This Row],[Urgency ranking]],INDEX(risk[#All],,1),0),MATCH(ROR[[#This Row],[Impact ranking]],INDEX(risk[#All],1,),0))</calculatedColumnFormula>
    </tableColumn>
    <tableColumn id="15" name="Leader" dataDxfId="48"/>
    <tableColumn id="12" name="Impact score" dataDxfId="47"/>
    <tableColumn id="3" name="Urgency score" dataDxfId="46"/>
    <tableColumn id="22" name="Scope" dataDxfId="45"/>
    <tableColumn id="21" name="Time" dataDxfId="44"/>
    <tableColumn id="20" name="Budget" dataDxfId="43"/>
    <tableColumn id="16" name="Comment" dataDxfId="42"/>
  </tableColumns>
  <tableStyleInfo name="TableStyleLight19" showFirstColumn="0" showLastColumn="0" showRowStripes="1" showColumnStripes="0"/>
</table>
</file>

<file path=xl/tables/table2.xml><?xml version="1.0" encoding="utf-8"?>
<table xmlns="http://schemas.openxmlformats.org/spreadsheetml/2006/main" id="2" name="Table2" displayName="Table2" ref="A1:D10" totalsRowShown="0">
  <autoFilter ref="A1:D10">
    <filterColumn colId="0" hiddenButton="1"/>
    <filterColumn colId="1" hiddenButton="1"/>
    <filterColumn colId="2" hiddenButton="1"/>
    <filterColumn colId="3" hiddenButton="1"/>
  </autoFilter>
  <tableColumns count="4">
    <tableColumn id="1" name="Issue">
      <calculatedColumnFormula>Register!B3</calculatedColumnFormula>
    </tableColumn>
    <tableColumn id="3" name="Impact" dataDxfId="41">
      <calculatedColumnFormula>Register!P3</calculatedColumnFormula>
    </tableColumn>
    <tableColumn id="2" name="Urgency" dataDxfId="40">
      <calculatedColumnFormula>Register!Q3</calculatedColumnFormula>
    </tableColumn>
    <tableColumn id="4" name="Rank" dataDxfId="39">
      <calculatedColumnFormula>Register!N3</calculatedColumnFormula>
    </tableColumn>
  </tableColumns>
  <tableStyleInfo name="TableStyleLight1" showFirstColumn="0" showLastColumn="0" showRowStripes="1" showColumnStripes="0"/>
</table>
</file>

<file path=xl/tables/table3.xml><?xml version="1.0" encoding="utf-8"?>
<table xmlns="http://schemas.openxmlformats.org/spreadsheetml/2006/main" id="1" name="urgency" displayName="urgency" ref="A9:I14" totalsRowShown="0" headerRowDxfId="38" dataDxfId="37">
  <tableColumns count="9">
    <tableColumn id="3" name="Score" dataDxfId="36"/>
    <tableColumn id="2" name="Probability of occurrence (%)" dataDxfId="35"/>
    <tableColumn id="4" name="Time to impact" dataDxfId="34"/>
    <tableColumn id="7" name="Industry scope" dataDxfId="33"/>
    <tableColumn id="6" name="Ability to influence" dataDxfId="32"/>
    <tableColumn id="15" name="Urgency min" dataDxfId="31"/>
    <tableColumn id="17" name="Urgency max" dataDxfId="30"/>
    <tableColumn id="1" name="Urgency" dataDxfId="29"/>
    <tableColumn id="19" name="Frequency" dataDxfId="28"/>
  </tableColumns>
  <tableStyleInfo name="TableStyleLight19" showFirstColumn="0" showLastColumn="0" showRowStripes="1" showColumnStripes="0"/>
</table>
</file>

<file path=xl/tables/table4.xml><?xml version="1.0" encoding="utf-8"?>
<table xmlns="http://schemas.openxmlformats.org/spreadsheetml/2006/main" id="3" name="impact" displayName="impact" ref="A1:I6" totalsRowShown="0" headerRowDxfId="27" dataDxfId="26">
  <autoFilter ref="A1:I6">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3" name="Score" dataDxfId="25"/>
    <tableColumn id="10" name="Geographical scope" dataDxfId="24"/>
    <tableColumn id="11" name="Operating cost impact ($M)" dataDxfId="23"/>
    <tableColumn id="12" name="Market impact (kt Cu)" dataDxfId="22"/>
    <tableColumn id="13" name="Reputation impact" dataDxfId="21"/>
    <tableColumn id="18" name="Impact min" dataDxfId="20"/>
    <tableColumn id="16" name="Impact max" dataDxfId="19"/>
    <tableColumn id="7" name="Impact" dataDxfId="18"/>
    <tableColumn id="19" name="Comment" dataDxfId="17"/>
  </tableColumns>
  <tableStyleInfo name="TableStyleLight19" showFirstColumn="0" showLastColumn="0" showRowStripes="1" showColumnStripes="0"/>
</table>
</file>

<file path=xl/tables/table5.xml><?xml version="1.0" encoding="utf-8"?>
<table xmlns="http://schemas.openxmlformats.org/spreadsheetml/2006/main" id="6" name="risk" displayName="risk" ref="B18:I23" totalsRowShown="0" headerRowDxfId="16" headerRowBorderDxfId="15" tableBorderDxfId="14" totalsRowBorderDxfId="13">
  <autoFilter ref="B18:I23">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name="Ranking" dataDxfId="12"/>
    <tableColumn id="2" name="Minor" dataDxfId="11"/>
    <tableColumn id="3" name="Medium" dataDxfId="10"/>
    <tableColumn id="4" name="Serious"/>
    <tableColumn id="5" name="Major"/>
    <tableColumn id="6" name="Catastrophic"/>
    <tableColumn id="8" name="Comments"/>
    <tableColumn id="9" name="Frequency" dataDxfId="9"/>
  </tableColumns>
  <tableStyleInfo showFirstColumn="0" showLastColumn="0" showRowStripes="1" showColumnStripes="0"/>
</table>
</file>

<file path=xl/tables/table6.xml><?xml version="1.0" encoding="utf-8"?>
<table xmlns="http://schemas.openxmlformats.org/spreadsheetml/2006/main" id="7" name="definitions8" displayName="definitions8" ref="A1:G17" totalsRowShown="0" headerRowDxfId="8" dataDxfId="7">
  <autoFilter ref="A1:G17"/>
  <tableColumns count="7">
    <tableColumn id="1" name="Term" dataDxfId="6"/>
    <tableColumn id="2" name="Definition" dataDxfId="5"/>
    <tableColumn id="4" name="Level 1" dataDxfId="4"/>
    <tableColumn id="5" name="Level 2" dataDxfId="3"/>
    <tableColumn id="7" name="Level 3" dataDxfId="2"/>
    <tableColumn id="8" name="Level 4" dataDxfId="1"/>
    <tableColumn id="6" name="Level 5" dataDxfId="0"/>
  </tableColumns>
  <tableStyleInfo name="TableStyleMedium6" showFirstColumn="1" showLastColumn="0" showRowStripes="1" showColumnStripes="0"/>
</table>
</file>

<file path=xl/theme/theme1.xml><?xml version="1.0" encoding="utf-8"?>
<a:theme xmlns:a="http://schemas.openxmlformats.org/drawingml/2006/main" name="Office Theme">
  <a:themeElements>
    <a:clrScheme name="Copper Alliance">
      <a:dk1>
        <a:sysClr val="windowText" lastClr="000000"/>
      </a:dk1>
      <a:lt1>
        <a:sysClr val="window" lastClr="FFFFFF"/>
      </a:lt1>
      <a:dk2>
        <a:srgbClr val="91785B"/>
      </a:dk2>
      <a:lt2>
        <a:srgbClr val="626971"/>
      </a:lt2>
      <a:accent1>
        <a:srgbClr val="91785B"/>
      </a:accent1>
      <a:accent2>
        <a:srgbClr val="FB4F14"/>
      </a:accent2>
      <a:accent3>
        <a:srgbClr val="FECB00"/>
      </a:accent3>
      <a:accent4>
        <a:srgbClr val="635245"/>
      </a:accent4>
      <a:accent5>
        <a:srgbClr val="B9CCC3"/>
      </a:accent5>
      <a:accent6>
        <a:srgbClr val="626971"/>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table" Target="../tables/table3.xml"/><Relationship Id="rId1" Type="http://schemas.openxmlformats.org/officeDocument/2006/relationships/printerSettings" Target="../printerSettings/printerSettings3.bin"/><Relationship Id="rId4" Type="http://schemas.openxmlformats.org/officeDocument/2006/relationships/table" Target="../tables/table5.xml"/></Relationships>
</file>

<file path=xl/worksheets/_rels/sheet4.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12"/>
  <sheetViews>
    <sheetView tabSelected="1" zoomScaleNormal="100" workbookViewId="0">
      <pane xSplit="6" ySplit="2" topLeftCell="G3" activePane="bottomRight" state="frozen"/>
      <selection pane="topRight" activeCell="F1" sqref="F1"/>
      <selection pane="bottomLeft" activeCell="A3" sqref="A3"/>
      <selection pane="bottomRight" activeCell="C6" sqref="A3:C6"/>
    </sheetView>
  </sheetViews>
  <sheetFormatPr defaultColWidth="20.42578125" defaultRowHeight="12.75"/>
  <cols>
    <col min="1" max="1" width="11.28515625" style="5" bestFit="1" customWidth="1"/>
    <col min="2" max="2" width="18.7109375" style="5" bestFit="1" customWidth="1"/>
    <col min="3" max="3" width="16.85546875" style="5" bestFit="1" customWidth="1"/>
    <col min="4" max="4" width="14.140625" style="5" bestFit="1" customWidth="1"/>
    <col min="5" max="5" width="11.42578125" style="5" bestFit="1" customWidth="1"/>
    <col min="6" max="6" width="14.7109375" style="5" bestFit="1" customWidth="1"/>
    <col min="7" max="7" width="12.85546875" style="5" bestFit="1" customWidth="1"/>
    <col min="8" max="8" width="9" style="5" bestFit="1" customWidth="1"/>
    <col min="9" max="9" width="11.85546875" style="5" bestFit="1" customWidth="1"/>
    <col min="10" max="10" width="11.7109375" style="5" bestFit="1" customWidth="1"/>
    <col min="11" max="11" width="22.5703125" style="5" bestFit="1" customWidth="1"/>
    <col min="12" max="12" width="13.140625" style="5" bestFit="1" customWidth="1"/>
    <col min="13" max="13" width="13.85546875" style="5" bestFit="1" customWidth="1"/>
    <col min="14" max="14" width="9.140625" style="5" bestFit="1" customWidth="1"/>
    <col min="15" max="15" width="7.85546875" style="5" bestFit="1" customWidth="1"/>
    <col min="16" max="16" width="8" style="5" bestFit="1" customWidth="1"/>
    <col min="17" max="18" width="7.42578125" style="5" bestFit="1" customWidth="1"/>
    <col min="19" max="19" width="6.7109375" style="5" bestFit="1" customWidth="1"/>
    <col min="20" max="21" width="10.42578125" style="5" bestFit="1" customWidth="1"/>
    <col min="22" max="22" width="10.5703125" style="5" customWidth="1"/>
    <col min="23" max="16384" width="20.42578125" style="5"/>
  </cols>
  <sheetData>
    <row r="1" spans="1:21" ht="15" customHeight="1">
      <c r="D1" s="47" t="s">
        <v>38</v>
      </c>
      <c r="E1" s="47"/>
      <c r="F1" s="47"/>
      <c r="G1" s="47"/>
      <c r="H1" s="47"/>
      <c r="I1" s="48" t="s">
        <v>136</v>
      </c>
      <c r="J1" s="48"/>
      <c r="K1" s="48"/>
      <c r="L1" s="48"/>
      <c r="M1" s="48"/>
      <c r="R1" s="49" t="s">
        <v>86</v>
      </c>
      <c r="S1" s="49"/>
      <c r="T1" s="49"/>
    </row>
    <row r="2" spans="1:21" ht="38.25">
      <c r="A2" s="2" t="s">
        <v>90</v>
      </c>
      <c r="B2" s="2" t="s">
        <v>91</v>
      </c>
      <c r="C2" s="2" t="s">
        <v>92</v>
      </c>
      <c r="D2" s="43" t="s">
        <v>117</v>
      </c>
      <c r="E2" s="43" t="s">
        <v>42</v>
      </c>
      <c r="F2" s="43" t="s">
        <v>18</v>
      </c>
      <c r="G2" s="43" t="s">
        <v>94</v>
      </c>
      <c r="H2" s="43" t="s">
        <v>36</v>
      </c>
      <c r="I2" s="21" t="s">
        <v>118</v>
      </c>
      <c r="J2" s="21" t="s">
        <v>57</v>
      </c>
      <c r="K2" s="21" t="s">
        <v>104</v>
      </c>
      <c r="L2" s="21" t="s">
        <v>1</v>
      </c>
      <c r="M2" s="21" t="s">
        <v>137</v>
      </c>
      <c r="N2" s="21" t="s">
        <v>37</v>
      </c>
      <c r="O2" s="21" t="s">
        <v>56</v>
      </c>
      <c r="P2" s="2" t="s">
        <v>43</v>
      </c>
      <c r="Q2" s="2" t="s">
        <v>143</v>
      </c>
      <c r="R2" s="2" t="s">
        <v>87</v>
      </c>
      <c r="S2" s="2" t="s">
        <v>88</v>
      </c>
      <c r="T2" s="2" t="s">
        <v>89</v>
      </c>
      <c r="U2" s="21" t="s">
        <v>2</v>
      </c>
    </row>
    <row r="3" spans="1:21">
      <c r="A3" s="2" t="s">
        <v>154</v>
      </c>
      <c r="B3" s="2" t="s">
        <v>150</v>
      </c>
      <c r="C3" s="2" t="s">
        <v>146</v>
      </c>
      <c r="D3" s="34" t="s">
        <v>119</v>
      </c>
      <c r="E3" s="34" t="s">
        <v>113</v>
      </c>
      <c r="F3" s="34" t="s">
        <v>124</v>
      </c>
      <c r="G3" s="34" t="s">
        <v>7</v>
      </c>
      <c r="H3" s="9" t="str">
        <f>VLOOKUP(SUM(INDEX(impact[[#All],[Score]],MATCH(ROR[[#This Row],[Geographical scope]],impact[[#All],[Geographical scope]],0)),INDEX(impact[[#All],[Score]],MATCH(ROR[[#This Row],[Operating cost impact ($M)]],impact[[#All],[Operating cost impact ($M)]],0)),INDEX(impact[[#All],[Score]],MATCH(ROR[[#This Row],[Market impact (kt)]],impact[[#All],[Market impact (kt Cu)]],0)),INDEX(impact[[#All],[Score]],MATCH(ROR[[#This Row],[Reputation impact]],impact[[#All],[Reputation impact]],0))),impact[[#All],[Impact min]:[Impact]],3,TRUE)</f>
        <v>Major</v>
      </c>
      <c r="I3" s="6" t="s">
        <v>13</v>
      </c>
      <c r="J3" s="6" t="s">
        <v>129</v>
      </c>
      <c r="K3" s="6" t="s">
        <v>103</v>
      </c>
      <c r="L3" s="6" t="s">
        <v>7</v>
      </c>
      <c r="M3" s="9" t="str">
        <f>VLOOKUP(SUM(INDEX(urgency[[#All],[Score]],MATCH(ROR[[#This Row],[Probability of occurrence (%)]],urgency[[#All],[Probability of occurrence (%)]],0)),INDEX(urgency[[#All],[Score]],MATCH(ROR[[#This Row],[Time to impact]],urgency[[#All],[Time to impact]],0)),INDEX(urgency[[#All],[Score]],MATCH(ROR[[#This Row],[Industry scope]],urgency[[#All],[Industry scope]],0)),INDEX(urgency[[#All],[Score]],MATCH(ROR[[#This Row],[Ability to influence]],urgency[[#All],[Ability to influence]],0))),urgency[[#All],[Urgency min]:[Urgency]],3,TRUE)</f>
        <v>High</v>
      </c>
      <c r="N3" s="9" t="str">
        <f>INDEX(risk[#All],MATCH(ROR[[#This Row],[Urgency ranking]],INDEX(risk[#All],,1),0),MATCH(ROR[[#This Row],[Impact ranking]],INDEX(risk[#All],1,),0))</f>
        <v>Critical</v>
      </c>
      <c r="O3" s="6"/>
      <c r="P3" s="6">
        <f>SUM(INDEX(impact[[#All],[Score]],MATCH(ROR[[#This Row],[Geographical scope]],impact[[#All],[Geographical scope]],0)),INDEX(impact[[#All],[Score]],MATCH(ROR[[#This Row],[Operating cost impact ($M)]],impact[[#All],[Operating cost impact ($M)]],0)),INDEX(impact[[#All],[Score]],MATCH(ROR[[#This Row],[Market impact (kt)]],impact[[#All],[Market impact (kt Cu)]],0)),INDEX(impact[[#All],[Score]],MATCH(ROR[[#This Row],[Reputation impact]],impact[[#All],[Reputation impact]],0)))</f>
        <v>16</v>
      </c>
      <c r="Q3" s="6">
        <f>SUM(INDEX(urgency[[#All],[Score]],MATCH(ROR[[#This Row],[Probability of occurrence (%)]],urgency[[#All],[Probability of occurrence (%)]],0)),INDEX(urgency[[#All],[Score]],MATCH(ROR[[#This Row],[Time to impact]],urgency[[#All],[Time to impact]],0)),INDEX(urgency[[#All],[Score]],MATCH(ROR[[#This Row],[Industry scope]],urgency[[#All],[Industry scope]],0)),INDEX(urgency[[#All],[Score]],MATCH(ROR[[#This Row],[Ability to influence]],urgency[[#All],[Ability to influence]],0)))</f>
        <v>14</v>
      </c>
      <c r="R3" s="9"/>
      <c r="S3" s="9"/>
      <c r="T3" s="9"/>
      <c r="U3" s="6"/>
    </row>
    <row r="4" spans="1:21">
      <c r="A4" s="2" t="s">
        <v>155</v>
      </c>
      <c r="B4" s="2" t="s">
        <v>152</v>
      </c>
      <c r="C4" s="2" t="s">
        <v>148</v>
      </c>
      <c r="D4" s="34" t="s">
        <v>111</v>
      </c>
      <c r="E4" s="34" t="s">
        <v>159</v>
      </c>
      <c r="F4" s="34" t="s">
        <v>123</v>
      </c>
      <c r="G4" s="34" t="s">
        <v>11</v>
      </c>
      <c r="H4" s="9" t="str">
        <f>VLOOKUP(SUM(INDEX(impact[[#All],[Score]],MATCH(ROR[[#This Row],[Geographical scope]],impact[[#All],[Geographical scope]],0)),INDEX(impact[[#All],[Score]],MATCH(ROR[[#This Row],[Operating cost impact ($M)]],impact[[#All],[Operating cost impact ($M)]],0)),INDEX(impact[[#All],[Score]],MATCH(ROR[[#This Row],[Market impact (kt)]],impact[[#All],[Market impact (kt Cu)]],0)),INDEX(impact[[#All],[Score]],MATCH(ROR[[#This Row],[Reputation impact]],impact[[#All],[Reputation impact]],0))),impact[[#All],[Impact min]:[Impact]],3,TRUE)</f>
        <v>Serious</v>
      </c>
      <c r="I4" s="6" t="s">
        <v>9</v>
      </c>
      <c r="J4" s="6" t="s">
        <v>128</v>
      </c>
      <c r="K4" s="6" t="s">
        <v>103</v>
      </c>
      <c r="L4" s="6" t="s">
        <v>8</v>
      </c>
      <c r="M4" s="9" t="str">
        <f>VLOOKUP(SUM(INDEX(urgency[[#All],[Score]],MATCH(ROR[[#This Row],[Probability of occurrence (%)]],urgency[[#All],[Probability of occurrence (%)]],0)),INDEX(urgency[[#All],[Score]],MATCH(ROR[[#This Row],[Time to impact]],urgency[[#All],[Time to impact]],0)),INDEX(urgency[[#All],[Score]],MATCH(ROR[[#This Row],[Industry scope]],urgency[[#All],[Industry scope]],0)),INDEX(urgency[[#All],[Score]],MATCH(ROR[[#This Row],[Ability to influence]],urgency[[#All],[Ability to influence]],0))),urgency[[#All],[Urgency min]:[Urgency]],3,TRUE)</f>
        <v>Medium</v>
      </c>
      <c r="N4" s="9" t="str">
        <f>INDEX(risk[#All],MATCH(ROR[[#This Row],[Urgency ranking]],INDEX(risk[#All],,1),0),MATCH(ROR[[#This Row],[Impact ranking]],INDEX(risk[#All],1,),0))</f>
        <v>High</v>
      </c>
      <c r="O4" s="6"/>
      <c r="P4" s="6">
        <f>SUM(INDEX(impact[[#All],[Score]],MATCH(ROR[[#This Row],[Geographical scope]],impact[[#All],[Geographical scope]],0)),INDEX(impact[[#All],[Score]],MATCH(ROR[[#This Row],[Operating cost impact ($M)]],impact[[#All],[Operating cost impact ($M)]],0)),INDEX(impact[[#All],[Score]],MATCH(ROR[[#This Row],[Market impact (kt)]],impact[[#All],[Market impact (kt Cu)]],0)),INDEX(impact[[#All],[Score]],MATCH(ROR[[#This Row],[Reputation impact]],impact[[#All],[Reputation impact]],0)))</f>
        <v>11</v>
      </c>
      <c r="Q4" s="6">
        <f>SUM(INDEX(urgency[[#All],[Score]],MATCH(ROR[[#This Row],[Probability of occurrence (%)]],urgency[[#All],[Probability of occurrence (%)]],0)),INDEX(urgency[[#All],[Score]],MATCH(ROR[[#This Row],[Time to impact]],urgency[[#All],[Time to impact]],0)),INDEX(urgency[[#All],[Score]],MATCH(ROR[[#This Row],[Industry scope]],urgency[[#All],[Industry scope]],0)),INDEX(urgency[[#All],[Score]],MATCH(ROR[[#This Row],[Ability to influence]],urgency[[#All],[Ability to influence]],0)))</f>
        <v>13</v>
      </c>
      <c r="R4" s="6"/>
      <c r="S4" s="6"/>
      <c r="T4" s="6"/>
      <c r="U4" s="6"/>
    </row>
    <row r="5" spans="1:21">
      <c r="A5" s="2" t="s">
        <v>156</v>
      </c>
      <c r="B5" s="2" t="s">
        <v>153</v>
      </c>
      <c r="C5" s="2" t="s">
        <v>149</v>
      </c>
      <c r="D5" s="34" t="s">
        <v>144</v>
      </c>
      <c r="E5" s="34" t="s">
        <v>25</v>
      </c>
      <c r="F5" s="34" t="s">
        <v>122</v>
      </c>
      <c r="G5" s="34" t="s">
        <v>8</v>
      </c>
      <c r="H5" s="9" t="str">
        <f>VLOOKUP(SUM(INDEX(impact[[#All],[Score]],MATCH(ROR[[#This Row],[Geographical scope]],impact[[#All],[Geographical scope]],0)),INDEX(impact[[#All],[Score]],MATCH(ROR[[#This Row],[Operating cost impact ($M)]],impact[[#All],[Operating cost impact ($M)]],0)),INDEX(impact[[#All],[Score]],MATCH(ROR[[#This Row],[Market impact (kt)]],impact[[#All],[Market impact (kt Cu)]],0)),INDEX(impact[[#All],[Score]],MATCH(ROR[[#This Row],[Reputation impact]],impact[[#All],[Reputation impact]],0))),impact[[#All],[Impact min]:[Impact]],3,TRUE)</f>
        <v>Medium</v>
      </c>
      <c r="I5" s="6" t="s">
        <v>6</v>
      </c>
      <c r="J5" s="6" t="s">
        <v>128</v>
      </c>
      <c r="K5" s="6" t="s">
        <v>101</v>
      </c>
      <c r="L5" s="6" t="s">
        <v>7</v>
      </c>
      <c r="M5" s="9" t="str">
        <f>VLOOKUP(SUM(INDEX(urgency[[#All],[Score]],MATCH(ROR[[#This Row],[Probability of occurrence (%)]],urgency[[#All],[Probability of occurrence (%)]],0)),INDEX(urgency[[#All],[Score]],MATCH(ROR[[#This Row],[Time to impact]],urgency[[#All],[Time to impact]],0)),INDEX(urgency[[#All],[Score]],MATCH(ROR[[#This Row],[Industry scope]],urgency[[#All],[Industry scope]],0)),INDEX(urgency[[#All],[Score]],MATCH(ROR[[#This Row],[Ability to influence]],urgency[[#All],[Ability to influence]],0))),urgency[[#All],[Urgency min]:[Urgency]],3,TRUE)</f>
        <v>Low</v>
      </c>
      <c r="N5" s="9" t="str">
        <f>INDEX(risk[#All],MATCH(ROR[[#This Row],[Urgency ranking]],INDEX(risk[#All],,1),0),MATCH(ROR[[#This Row],[Impact ranking]],INDEX(risk[#All],1,),0))</f>
        <v>Low</v>
      </c>
      <c r="O5" s="6"/>
      <c r="P5" s="6">
        <f>SUM(INDEX(impact[[#All],[Score]],MATCH(ROR[[#This Row],[Geographical scope]],impact[[#All],[Geographical scope]],0)),INDEX(impact[[#All],[Score]],MATCH(ROR[[#This Row],[Operating cost impact ($M)]],impact[[#All],[Operating cost impact ($M)]],0)),INDEX(impact[[#All],[Score]],MATCH(ROR[[#This Row],[Market impact (kt)]],impact[[#All],[Market impact (kt Cu)]],0)),INDEX(impact[[#All],[Score]],MATCH(ROR[[#This Row],[Reputation impact]],impact[[#All],[Reputation impact]],0)))</f>
        <v>9</v>
      </c>
      <c r="Q5" s="6">
        <f>SUM(INDEX(urgency[[#All],[Score]],MATCH(ROR[[#This Row],[Probability of occurrence (%)]],urgency[[#All],[Probability of occurrence (%)]],0)),INDEX(urgency[[#All],[Score]],MATCH(ROR[[#This Row],[Time to impact]],urgency[[#All],[Time to impact]],0)),INDEX(urgency[[#All],[Score]],MATCH(ROR[[#This Row],[Industry scope]],urgency[[#All],[Industry scope]],0)),INDEX(urgency[[#All],[Score]],MATCH(ROR[[#This Row],[Ability to influence]],urgency[[#All],[Ability to influence]],0)))</f>
        <v>7</v>
      </c>
      <c r="R5" s="9"/>
      <c r="S5" s="9"/>
      <c r="T5" s="9"/>
      <c r="U5" s="6"/>
    </row>
    <row r="6" spans="1:21">
      <c r="A6" s="2" t="s">
        <v>157</v>
      </c>
      <c r="B6" s="2" t="s">
        <v>151</v>
      </c>
      <c r="C6" s="2" t="s">
        <v>147</v>
      </c>
      <c r="D6" s="34" t="s">
        <v>111</v>
      </c>
      <c r="E6" s="34" t="s">
        <v>159</v>
      </c>
      <c r="F6" s="34" t="s">
        <v>123</v>
      </c>
      <c r="G6" s="34" t="s">
        <v>7</v>
      </c>
      <c r="H6" s="9" t="str">
        <f>VLOOKUP(SUM(INDEX(impact[[#All],[Score]],MATCH(ROR[[#This Row],[Geographical scope]],impact[[#All],[Geographical scope]],0)),INDEX(impact[[#All],[Score]],MATCH(ROR[[#This Row],[Operating cost impact ($M)]],impact[[#All],[Operating cost impact ($M)]],0)),INDEX(impact[[#All],[Score]],MATCH(ROR[[#This Row],[Market impact (kt)]],impact[[#All],[Market impact (kt Cu)]],0)),INDEX(impact[[#All],[Score]],MATCH(ROR[[#This Row],[Reputation impact]],impact[[#All],[Reputation impact]],0))),impact[[#All],[Impact min]:[Impact]],3,TRUE)</f>
        <v>Serious</v>
      </c>
      <c r="I6" s="6" t="s">
        <v>9</v>
      </c>
      <c r="J6" s="6" t="s">
        <v>10</v>
      </c>
      <c r="K6" s="6" t="s">
        <v>102</v>
      </c>
      <c r="L6" s="6" t="s">
        <v>7</v>
      </c>
      <c r="M6" s="9" t="str">
        <f>VLOOKUP(SUM(INDEX(urgency[[#All],[Score]],MATCH(ROR[[#This Row],[Probability of occurrence (%)]],urgency[[#All],[Probability of occurrence (%)]],0)),INDEX(urgency[[#All],[Score]],MATCH(ROR[[#This Row],[Time to impact]],urgency[[#All],[Time to impact]],0)),INDEX(urgency[[#All],[Score]],MATCH(ROR[[#This Row],[Industry scope]],urgency[[#All],[Industry scope]],0)),INDEX(urgency[[#All],[Score]],MATCH(ROR[[#This Row],[Ability to influence]],urgency[[#All],[Ability to influence]],0))),urgency[[#All],[Urgency min]:[Urgency]],3,TRUE)</f>
        <v>Low</v>
      </c>
      <c r="N6" s="9" t="str">
        <f>INDEX(risk[#All],MATCH(ROR[[#This Row],[Urgency ranking]],INDEX(risk[#All],,1),0),MATCH(ROR[[#This Row],[Impact ranking]],INDEX(risk[#All],1,),0))</f>
        <v>Moderate</v>
      </c>
      <c r="O6" s="6"/>
      <c r="P6" s="6">
        <f>SUM(INDEX(impact[[#All],[Score]],MATCH(ROR[[#This Row],[Geographical scope]],impact[[#All],[Geographical scope]],0)),INDEX(impact[[#All],[Score]],MATCH(ROR[[#This Row],[Operating cost impact ($M)]],impact[[#All],[Operating cost impact ($M)]],0)),INDEX(impact[[#All],[Score]],MATCH(ROR[[#This Row],[Market impact (kt)]],impact[[#All],[Market impact (kt Cu)]],0)),INDEX(impact[[#All],[Score]],MATCH(ROR[[#This Row],[Reputation impact]],impact[[#All],[Reputation impact]],0)))</f>
        <v>12</v>
      </c>
      <c r="Q6" s="6">
        <f>SUM(INDEX(urgency[[#All],[Score]],MATCH(ROR[[#This Row],[Probability of occurrence (%)]],urgency[[#All],[Probability of occurrence (%)]],0)),INDEX(urgency[[#All],[Score]],MATCH(ROR[[#This Row],[Time to impact]],urgency[[#All],[Time to impact]],0)),INDEX(urgency[[#All],[Score]],MATCH(ROR[[#This Row],[Industry scope]],urgency[[#All],[Industry scope]],0)),INDEX(urgency[[#All],[Score]],MATCH(ROR[[#This Row],[Ability to influence]],urgency[[#All],[Ability to influence]],0)))</f>
        <v>10</v>
      </c>
      <c r="R6" s="9"/>
      <c r="S6" s="9"/>
      <c r="T6" s="9"/>
      <c r="U6" s="6"/>
    </row>
    <row r="7" spans="1:21">
      <c r="A7" s="2"/>
      <c r="B7" s="2"/>
      <c r="C7" s="2"/>
      <c r="D7" s="34"/>
      <c r="E7" s="34"/>
      <c r="F7" s="34"/>
      <c r="G7" s="34"/>
      <c r="H7" s="9"/>
      <c r="I7" s="6"/>
      <c r="J7" s="6"/>
      <c r="K7" s="6"/>
      <c r="L7" s="6"/>
      <c r="M7" s="9"/>
      <c r="N7" s="9"/>
      <c r="O7" s="6"/>
      <c r="P7" s="6"/>
      <c r="Q7" s="6"/>
      <c r="R7" s="6"/>
      <c r="S7" s="6"/>
      <c r="T7" s="6"/>
      <c r="U7" s="6"/>
    </row>
    <row r="8" spans="1:21">
      <c r="A8" s="2"/>
      <c r="B8" s="2"/>
      <c r="C8" s="2"/>
      <c r="D8" s="34"/>
      <c r="E8" s="34"/>
      <c r="F8" s="34"/>
      <c r="G8" s="34"/>
      <c r="H8" s="9"/>
      <c r="I8" s="6"/>
      <c r="J8" s="6"/>
      <c r="K8" s="6"/>
      <c r="L8" s="6"/>
      <c r="M8" s="9"/>
      <c r="N8" s="9"/>
      <c r="O8" s="6"/>
      <c r="P8" s="6"/>
      <c r="Q8" s="6"/>
      <c r="R8" s="9"/>
      <c r="S8" s="9"/>
      <c r="T8" s="9"/>
      <c r="U8" s="6"/>
    </row>
    <row r="9" spans="1:21">
      <c r="A9" s="2"/>
      <c r="B9" s="2"/>
      <c r="C9" s="2"/>
      <c r="D9" s="34"/>
      <c r="E9" s="44"/>
      <c r="F9" s="44"/>
      <c r="G9" s="44"/>
      <c r="H9" s="33"/>
      <c r="I9" s="6"/>
      <c r="J9" s="6"/>
      <c r="K9" s="6"/>
      <c r="L9" s="6"/>
      <c r="M9" s="9"/>
      <c r="N9" s="9"/>
      <c r="O9" s="6"/>
      <c r="P9" s="6"/>
      <c r="Q9" s="6"/>
      <c r="R9" s="6"/>
      <c r="S9" s="6"/>
      <c r="T9" s="6"/>
      <c r="U9" s="6"/>
    </row>
    <row r="10" spans="1:21">
      <c r="A10" s="2"/>
      <c r="B10" s="2"/>
      <c r="C10" s="2"/>
      <c r="D10" s="34"/>
      <c r="E10" s="34"/>
      <c r="F10" s="34"/>
      <c r="G10" s="34"/>
      <c r="H10" s="9"/>
      <c r="I10" s="6"/>
      <c r="J10" s="6"/>
      <c r="K10" s="6"/>
      <c r="L10" s="6"/>
      <c r="M10" s="9"/>
      <c r="N10" s="9"/>
      <c r="O10" s="6"/>
      <c r="P10" s="6"/>
      <c r="Q10" s="6"/>
      <c r="R10" s="9"/>
      <c r="S10" s="9"/>
      <c r="T10" s="9"/>
      <c r="U10" s="6"/>
    </row>
    <row r="11" spans="1:21" ht="111.75" customHeight="1"/>
    <row r="12" spans="1:21" ht="39.75" customHeight="1"/>
  </sheetData>
  <mergeCells count="3">
    <mergeCell ref="D1:H1"/>
    <mergeCell ref="I1:M1"/>
    <mergeCell ref="R1:T1"/>
  </mergeCells>
  <phoneticPr fontId="7" type="noConversion"/>
  <conditionalFormatting sqref="N3:N10">
    <cfRule type="cellIs" dxfId="71" priority="4" stopIfTrue="1" operator="equal">
      <formula>"Low"</formula>
    </cfRule>
    <cfRule type="cellIs" dxfId="70" priority="5" stopIfTrue="1" operator="equal">
      <formula>"Moderate"</formula>
    </cfRule>
    <cfRule type="cellIs" dxfId="69" priority="6" stopIfTrue="1" operator="equal">
      <formula>"High"</formula>
    </cfRule>
    <cfRule type="cellIs" dxfId="68" priority="7" stopIfTrue="1" operator="equal">
      <formula>"Critical"</formula>
    </cfRule>
  </conditionalFormatting>
  <conditionalFormatting sqref="R3:T10">
    <cfRule type="cellIs" dxfId="67" priority="1" stopIfTrue="1" operator="equal">
      <formula>"SC decision"</formula>
    </cfRule>
    <cfRule type="cellIs" dxfId="66" priority="2" stopIfTrue="1" operator="equal">
      <formula>"Team decision"</formula>
    </cfRule>
    <cfRule type="cellIs" dxfId="65" priority="3" stopIfTrue="1" operator="equal">
      <formula>"On track"</formula>
    </cfRule>
  </conditionalFormatting>
  <dataValidations count="1">
    <dataValidation type="list" allowBlank="1" showInputMessage="1" showErrorMessage="1" sqref="R3:T10">
      <formula1>"On track,Team decision, SC decision"</formula1>
    </dataValidation>
  </dataValidations>
  <pageMargins left="0.25" right="0.25" top="0.75" bottom="0.75" header="0.3" footer="0.3"/>
  <pageSetup paperSize="8" scale="81" orientation="landscape" r:id="rId1"/>
  <headerFooter>
    <oddHeader>&amp;A</oddHeader>
    <oddFooter>&amp;F&amp;RPage &amp;P</oddFooter>
  </headerFooter>
  <tableParts count="1">
    <tablePart r:id="rId2"/>
  </tableParts>
  <extLst>
    <ext xmlns:x14="http://schemas.microsoft.com/office/spreadsheetml/2009/9/main" uri="{CCE6A557-97BC-4b89-ADB6-D9C93CAAB3DF}">
      <x14:dataValidations xmlns:xm="http://schemas.microsoft.com/office/excel/2006/main" count="8">
        <x14:dataValidation type="list" allowBlank="1" showInputMessage="1" showErrorMessage="1">
          <x14:formula1>
            <xm:f>Criteria!$D$10:$D$14</xm:f>
          </x14:formula1>
          <xm:sqref>K3:K10</xm:sqref>
        </x14:dataValidation>
        <x14:dataValidation type="list" allowBlank="1" showInputMessage="1" showErrorMessage="1">
          <x14:formula1>
            <xm:f>Criteria!$E$10:$E$14</xm:f>
          </x14:formula1>
          <xm:sqref>L3:L10</xm:sqref>
        </x14:dataValidation>
        <x14:dataValidation type="list" allowBlank="1" showInputMessage="1" showErrorMessage="1">
          <x14:formula1>
            <xm:f>Criteria!$C$10:$C$14</xm:f>
          </x14:formula1>
          <xm:sqref>J3:J10</xm:sqref>
        </x14:dataValidation>
        <x14:dataValidation type="list" allowBlank="1" showInputMessage="1" showErrorMessage="1">
          <x14:formula1>
            <xm:f>Criteria!$B$10:$B$14</xm:f>
          </x14:formula1>
          <xm:sqref>I3:I10</xm:sqref>
        </x14:dataValidation>
        <x14:dataValidation type="list" allowBlank="1" showInputMessage="1" showErrorMessage="1">
          <x14:formula1>
            <xm:f>Criteria!$E$2:$E$6</xm:f>
          </x14:formula1>
          <xm:sqref>G3:G10</xm:sqref>
        </x14:dataValidation>
        <x14:dataValidation type="list" allowBlank="1" showInputMessage="1" showErrorMessage="1">
          <x14:formula1>
            <xm:f>Criteria!$D$2:$D$6</xm:f>
          </x14:formula1>
          <xm:sqref>F3:F10</xm:sqref>
        </x14:dataValidation>
        <x14:dataValidation type="list" allowBlank="1" showInputMessage="1" showErrorMessage="1">
          <x14:formula1>
            <xm:f>Criteria!$C$2:$C$6</xm:f>
          </x14:formula1>
          <xm:sqref>E3:E10</xm:sqref>
        </x14:dataValidation>
        <x14:dataValidation type="list" allowBlank="1" showInputMessage="1" showErrorMessage="1">
          <x14:formula1>
            <xm:f>Criteria!$B$2:$B$6</xm:f>
          </x14:formula1>
          <xm:sqref>D3:D10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2"/>
  <sheetViews>
    <sheetView zoomScale="90" zoomScaleNormal="90" workbookViewId="0">
      <selection activeCell="A5" sqref="A5"/>
    </sheetView>
  </sheetViews>
  <sheetFormatPr defaultColWidth="8.85546875" defaultRowHeight="15"/>
  <cols>
    <col min="1" max="1" width="13.42578125" bestFit="1" customWidth="1"/>
    <col min="2" max="2" width="12" bestFit="1" customWidth="1"/>
    <col min="3" max="3" width="11.140625" bestFit="1" customWidth="1"/>
    <col min="4" max="4" width="9.7109375" bestFit="1" customWidth="1"/>
    <col min="7" max="7" width="22.42578125" customWidth="1"/>
    <col min="8" max="8" width="19" customWidth="1"/>
    <col min="9" max="9" width="22.42578125" customWidth="1"/>
  </cols>
  <sheetData>
    <row r="1" spans="1:4">
      <c r="A1" t="s">
        <v>34</v>
      </c>
      <c r="B1" s="22" t="s">
        <v>21</v>
      </c>
      <c r="C1" s="22" t="s">
        <v>138</v>
      </c>
      <c r="D1" t="s">
        <v>93</v>
      </c>
    </row>
    <row r="2" spans="1:4">
      <c r="A2" t="str">
        <f>Register!B3</f>
        <v>Risk 1</v>
      </c>
      <c r="B2" s="22">
        <f>Register!P3</f>
        <v>16</v>
      </c>
      <c r="C2" s="22">
        <f>Register!Q3</f>
        <v>14</v>
      </c>
      <c r="D2" t="str">
        <f>Register!N3</f>
        <v>Critical</v>
      </c>
    </row>
    <row r="3" spans="1:4">
      <c r="A3" t="str">
        <f>Register!B4</f>
        <v>Opportunity 1</v>
      </c>
      <c r="B3" s="22">
        <f>Register!P4</f>
        <v>11</v>
      </c>
      <c r="C3" s="22">
        <f>Register!Q4</f>
        <v>13</v>
      </c>
      <c r="D3" t="str">
        <f>Register!N4</f>
        <v>High</v>
      </c>
    </row>
    <row r="4" spans="1:4">
      <c r="A4" t="str">
        <f>Register!B5</f>
        <v>Opportunity 2</v>
      </c>
      <c r="B4" s="22">
        <f>Register!P5</f>
        <v>9</v>
      </c>
      <c r="C4" s="22">
        <f>Register!Q5</f>
        <v>7</v>
      </c>
      <c r="D4" t="str">
        <f>Register!N5</f>
        <v>Low</v>
      </c>
    </row>
    <row r="5" spans="1:4">
      <c r="A5" t="str">
        <f>Register!B6</f>
        <v>Risk 2</v>
      </c>
      <c r="B5" s="22">
        <f>Register!P6</f>
        <v>12</v>
      </c>
      <c r="C5" s="22">
        <f>Register!Q6</f>
        <v>10</v>
      </c>
      <c r="D5" t="str">
        <f>Register!N6</f>
        <v>Moderate</v>
      </c>
    </row>
    <row r="6" spans="1:4">
      <c r="B6" s="22"/>
      <c r="C6" s="22"/>
    </row>
    <row r="7" spans="1:4">
      <c r="B7" s="22"/>
      <c r="C7" s="22"/>
    </row>
    <row r="8" spans="1:4">
      <c r="B8" s="22"/>
      <c r="C8" s="22"/>
    </row>
    <row r="9" spans="1:4">
      <c r="B9" s="22"/>
      <c r="C9" s="22"/>
    </row>
    <row r="10" spans="1:4">
      <c r="B10" s="22"/>
      <c r="C10" s="22"/>
    </row>
    <row r="11" spans="1:4">
      <c r="A11" s="23"/>
      <c r="B11" s="24"/>
      <c r="C11" s="24"/>
    </row>
    <row r="12" spans="1:4">
      <c r="A12" s="23"/>
      <c r="B12" s="24"/>
      <c r="C12" s="24"/>
    </row>
    <row r="13" spans="1:4">
      <c r="A13" s="23"/>
      <c r="B13" s="24"/>
      <c r="C13" s="24"/>
    </row>
    <row r="14" spans="1:4">
      <c r="A14" s="23"/>
      <c r="B14" s="24"/>
      <c r="C14" s="24"/>
    </row>
    <row r="15" spans="1:4">
      <c r="A15" s="23"/>
      <c r="B15" s="24"/>
      <c r="C15" s="24"/>
    </row>
    <row r="16" spans="1:4">
      <c r="A16" s="23"/>
      <c r="B16" s="24"/>
      <c r="C16" s="24"/>
    </row>
    <row r="17" spans="1:9">
      <c r="A17" s="23"/>
      <c r="B17" s="24"/>
      <c r="C17" s="24"/>
    </row>
    <row r="18" spans="1:9">
      <c r="A18" s="23"/>
      <c r="B18" s="24"/>
      <c r="C18" s="24"/>
    </row>
    <row r="30" spans="1:9">
      <c r="G30" s="23"/>
      <c r="H30" s="24"/>
      <c r="I30" s="24"/>
    </row>
    <row r="31" spans="1:9">
      <c r="G31" s="23"/>
      <c r="H31" s="24"/>
      <c r="I31" s="24"/>
    </row>
    <row r="32" spans="1:9">
      <c r="G32" s="23"/>
      <c r="H32" s="24"/>
      <c r="I32" s="24"/>
    </row>
    <row r="33" spans="7:9">
      <c r="G33" s="23"/>
      <c r="H33" s="24"/>
      <c r="I33" s="24"/>
    </row>
    <row r="34" spans="7:9">
      <c r="G34" s="23"/>
      <c r="H34" s="24"/>
      <c r="I34" s="24"/>
    </row>
    <row r="35" spans="7:9">
      <c r="G35" s="23"/>
      <c r="H35" s="24"/>
      <c r="I35" s="24"/>
    </row>
    <row r="36" spans="7:9">
      <c r="G36" s="23"/>
      <c r="H36" s="24"/>
      <c r="I36" s="24"/>
    </row>
    <row r="37" spans="7:9">
      <c r="G37" s="23"/>
      <c r="H37" s="24"/>
      <c r="I37" s="24"/>
    </row>
    <row r="38" spans="7:9">
      <c r="G38" s="23"/>
      <c r="H38" s="24"/>
      <c r="I38" s="24"/>
    </row>
    <row r="39" spans="7:9">
      <c r="G39" s="23"/>
      <c r="H39" s="24"/>
      <c r="I39" s="24"/>
    </row>
    <row r="40" spans="7:9">
      <c r="G40" s="23"/>
      <c r="H40" s="24"/>
      <c r="I40" s="24"/>
    </row>
    <row r="41" spans="7:9">
      <c r="G41" s="23"/>
      <c r="H41" s="24"/>
      <c r="I41" s="24"/>
    </row>
    <row r="42" spans="7:9">
      <c r="G42" s="23"/>
      <c r="H42" s="24"/>
      <c r="I42" s="24"/>
    </row>
    <row r="43" spans="7:9">
      <c r="G43" s="23"/>
      <c r="H43" s="24"/>
      <c r="I43" s="24"/>
    </row>
    <row r="44" spans="7:9">
      <c r="G44" s="23"/>
      <c r="H44" s="24"/>
      <c r="I44" s="24"/>
    </row>
    <row r="45" spans="7:9">
      <c r="G45" s="23"/>
      <c r="H45" s="24"/>
      <c r="I45" s="24"/>
    </row>
    <row r="46" spans="7:9">
      <c r="G46" s="23"/>
      <c r="H46" s="24"/>
      <c r="I46" s="24"/>
    </row>
    <row r="47" spans="7:9">
      <c r="G47" s="23"/>
      <c r="H47" s="24"/>
      <c r="I47" s="24"/>
    </row>
    <row r="48" spans="7:9">
      <c r="G48" s="23"/>
      <c r="H48" s="24"/>
      <c r="I48" s="24"/>
    </row>
    <row r="49" spans="7:9">
      <c r="G49" s="23"/>
      <c r="H49" s="24"/>
      <c r="I49" s="24"/>
    </row>
    <row r="50" spans="7:9">
      <c r="G50" s="23"/>
      <c r="H50" s="24"/>
      <c r="I50" s="24"/>
    </row>
    <row r="51" spans="7:9">
      <c r="G51" s="23"/>
      <c r="H51" s="24"/>
      <c r="I51" s="24"/>
    </row>
    <row r="52" spans="7:9">
      <c r="G52" s="23"/>
      <c r="H52" s="24"/>
      <c r="I52" s="24"/>
    </row>
  </sheetData>
  <phoneticPr fontId="7" type="noConversion"/>
  <pageMargins left="0.23622047244094491" right="0.23622047244094491" top="0.74803149606299213" bottom="0.74803149606299213" header="0.31496062992125984" footer="0.31496062992125984"/>
  <pageSetup paperSize="9" orientation="landscape" r:id="rId1"/>
  <headerFooter>
    <oddHeader>&amp;A</oddHeader>
    <oddFooter>&amp;F&amp;RPage &amp;P</oddFooter>
  </headerFooter>
  <drawing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6"/>
  <sheetViews>
    <sheetView workbookViewId="0">
      <selection activeCell="C5" sqref="C5"/>
    </sheetView>
  </sheetViews>
  <sheetFormatPr defaultColWidth="8.85546875" defaultRowHeight="12.75"/>
  <cols>
    <col min="1" max="1" width="5.42578125" style="5" bestFit="1" customWidth="1"/>
    <col min="2" max="2" width="23.5703125" style="5" bestFit="1" customWidth="1"/>
    <col min="3" max="3" width="14.42578125" style="5" bestFit="1" customWidth="1"/>
    <col min="4" max="4" width="20.42578125" style="5" bestFit="1" customWidth="1"/>
    <col min="5" max="5" width="16.42578125" style="5" bestFit="1" customWidth="1"/>
    <col min="6" max="6" width="12.42578125" style="5" bestFit="1" customWidth="1"/>
    <col min="7" max="7" width="12.85546875" style="5" customWidth="1"/>
    <col min="8" max="8" width="41" style="5" bestFit="1" customWidth="1"/>
    <col min="9" max="9" width="49.140625" style="5" bestFit="1" customWidth="1"/>
    <col min="10" max="10" width="39.42578125" style="5" customWidth="1"/>
    <col min="11" max="11" width="10.85546875" style="5" bestFit="1" customWidth="1"/>
    <col min="12" max="12" width="20.42578125" style="5" bestFit="1" customWidth="1"/>
    <col min="13" max="13" width="17.42578125" style="5" bestFit="1" customWidth="1"/>
    <col min="14" max="14" width="18.140625" style="5" bestFit="1" customWidth="1"/>
    <col min="15" max="15" width="13.42578125" style="5" bestFit="1" customWidth="1"/>
    <col min="16" max="16" width="20.42578125" style="5" bestFit="1" customWidth="1"/>
    <col min="17" max="16384" width="8.85546875" style="5"/>
  </cols>
  <sheetData>
    <row r="1" spans="1:15" ht="25.5">
      <c r="A1" s="1" t="s">
        <v>0</v>
      </c>
      <c r="B1" s="1" t="s">
        <v>17</v>
      </c>
      <c r="C1" s="1" t="s">
        <v>42</v>
      </c>
      <c r="D1" s="1" t="s">
        <v>65</v>
      </c>
      <c r="E1" s="1" t="s">
        <v>94</v>
      </c>
      <c r="F1" s="1" t="s">
        <v>19</v>
      </c>
      <c r="G1" s="1" t="s">
        <v>20</v>
      </c>
      <c r="H1" s="1" t="s">
        <v>21</v>
      </c>
      <c r="I1" s="8" t="s">
        <v>2</v>
      </c>
    </row>
    <row r="2" spans="1:15" ht="25.5">
      <c r="A2" s="3">
        <v>1</v>
      </c>
      <c r="B2" s="3" t="s">
        <v>108</v>
      </c>
      <c r="C2" s="4" t="s">
        <v>22</v>
      </c>
      <c r="D2" s="4" t="s">
        <v>122</v>
      </c>
      <c r="E2" s="3" t="s">
        <v>16</v>
      </c>
      <c r="F2" s="3">
        <v>4</v>
      </c>
      <c r="G2" s="3">
        <v>6</v>
      </c>
      <c r="H2" s="3" t="s">
        <v>23</v>
      </c>
      <c r="I2" s="8" t="s">
        <v>24</v>
      </c>
    </row>
    <row r="3" spans="1:15">
      <c r="A3" s="3">
        <v>2</v>
      </c>
      <c r="B3" s="3" t="s">
        <v>145</v>
      </c>
      <c r="C3" s="4" t="s">
        <v>25</v>
      </c>
      <c r="D3" s="4" t="s">
        <v>123</v>
      </c>
      <c r="E3" s="3" t="s">
        <v>8</v>
      </c>
      <c r="F3" s="3">
        <v>7</v>
      </c>
      <c r="G3" s="3">
        <v>10</v>
      </c>
      <c r="H3" s="3" t="s">
        <v>12</v>
      </c>
      <c r="I3" s="8" t="s">
        <v>26</v>
      </c>
    </row>
    <row r="4" spans="1:15" ht="25.5">
      <c r="A4" s="3">
        <v>3</v>
      </c>
      <c r="B4" s="45" t="s">
        <v>111</v>
      </c>
      <c r="C4" s="4" t="s">
        <v>159</v>
      </c>
      <c r="D4" s="4" t="s">
        <v>124</v>
      </c>
      <c r="E4" s="3" t="s">
        <v>11</v>
      </c>
      <c r="F4" s="3">
        <v>11</v>
      </c>
      <c r="G4" s="3">
        <v>13</v>
      </c>
      <c r="H4" s="3" t="s">
        <v>27</v>
      </c>
      <c r="I4" s="8" t="s">
        <v>28</v>
      </c>
    </row>
    <row r="5" spans="1:15">
      <c r="A5" s="3">
        <v>4</v>
      </c>
      <c r="B5" s="45" t="s">
        <v>144</v>
      </c>
      <c r="C5" s="4" t="s">
        <v>113</v>
      </c>
      <c r="D5" s="4" t="s">
        <v>125</v>
      </c>
      <c r="E5" s="3" t="s">
        <v>7</v>
      </c>
      <c r="F5" s="3">
        <v>14</v>
      </c>
      <c r="G5" s="3">
        <v>17</v>
      </c>
      <c r="H5" s="3" t="s">
        <v>29</v>
      </c>
      <c r="I5" s="8" t="s">
        <v>30</v>
      </c>
    </row>
    <row r="6" spans="1:15">
      <c r="A6" s="3">
        <v>5</v>
      </c>
      <c r="B6" s="3" t="s">
        <v>119</v>
      </c>
      <c r="C6" s="4" t="s">
        <v>114</v>
      </c>
      <c r="D6" s="4" t="s">
        <v>126</v>
      </c>
      <c r="E6" s="3" t="s">
        <v>4</v>
      </c>
      <c r="F6" s="3">
        <v>18</v>
      </c>
      <c r="G6" s="3">
        <v>20</v>
      </c>
      <c r="H6" s="3" t="s">
        <v>120</v>
      </c>
      <c r="I6" s="8" t="s">
        <v>32</v>
      </c>
    </row>
    <row r="9" spans="1:15" s="2" customFormat="1" ht="25.5">
      <c r="A9" s="1" t="s">
        <v>0</v>
      </c>
      <c r="B9" s="1" t="s">
        <v>121</v>
      </c>
      <c r="C9" s="1" t="s">
        <v>57</v>
      </c>
      <c r="D9" s="1" t="s">
        <v>104</v>
      </c>
      <c r="E9" s="1" t="s">
        <v>1</v>
      </c>
      <c r="F9" s="1" t="s">
        <v>139</v>
      </c>
      <c r="G9" s="1" t="s">
        <v>140</v>
      </c>
      <c r="H9" s="1" t="s">
        <v>138</v>
      </c>
      <c r="I9" s="1" t="s">
        <v>41</v>
      </c>
    </row>
    <row r="10" spans="1:15">
      <c r="A10" s="3">
        <v>1</v>
      </c>
      <c r="B10" s="4" t="s">
        <v>3</v>
      </c>
      <c r="C10" s="4" t="s">
        <v>127</v>
      </c>
      <c r="D10" s="1" t="s">
        <v>115</v>
      </c>
      <c r="E10" s="3" t="s">
        <v>4</v>
      </c>
      <c r="F10" s="3">
        <v>4</v>
      </c>
      <c r="G10" s="3">
        <v>6</v>
      </c>
      <c r="H10" s="3" t="s">
        <v>5</v>
      </c>
      <c r="I10" s="3">
        <v>3</v>
      </c>
    </row>
    <row r="11" spans="1:15">
      <c r="A11" s="3">
        <v>2</v>
      </c>
      <c r="B11" s="4" t="s">
        <v>6</v>
      </c>
      <c r="C11" s="4" t="s">
        <v>128</v>
      </c>
      <c r="D11" s="1" t="s">
        <v>102</v>
      </c>
      <c r="E11" s="3" t="s">
        <v>7</v>
      </c>
      <c r="F11" s="3">
        <v>7</v>
      </c>
      <c r="G11" s="3">
        <v>10</v>
      </c>
      <c r="H11" s="3" t="s">
        <v>8</v>
      </c>
      <c r="I11" s="3">
        <v>4</v>
      </c>
    </row>
    <row r="12" spans="1:15">
      <c r="A12" s="3">
        <v>3</v>
      </c>
      <c r="B12" s="4" t="s">
        <v>9</v>
      </c>
      <c r="C12" s="4" t="s">
        <v>10</v>
      </c>
      <c r="D12" s="1" t="s">
        <v>84</v>
      </c>
      <c r="E12" s="3" t="s">
        <v>11</v>
      </c>
      <c r="F12" s="3">
        <v>11</v>
      </c>
      <c r="G12" s="3">
        <v>13</v>
      </c>
      <c r="H12" s="3" t="s">
        <v>12</v>
      </c>
      <c r="I12" s="3">
        <v>3</v>
      </c>
    </row>
    <row r="13" spans="1:15" ht="25.5">
      <c r="A13" s="3">
        <v>4</v>
      </c>
      <c r="B13" s="4" t="s">
        <v>13</v>
      </c>
      <c r="C13" s="4" t="s">
        <v>129</v>
      </c>
      <c r="D13" s="1" t="s">
        <v>103</v>
      </c>
      <c r="E13" s="3" t="s">
        <v>8</v>
      </c>
      <c r="F13" s="3">
        <v>14</v>
      </c>
      <c r="G13" s="3">
        <v>17</v>
      </c>
      <c r="H13" s="3" t="s">
        <v>7</v>
      </c>
      <c r="I13" s="3">
        <v>4</v>
      </c>
    </row>
    <row r="14" spans="1:15">
      <c r="A14" s="3">
        <v>5</v>
      </c>
      <c r="B14" s="4" t="s">
        <v>14</v>
      </c>
      <c r="C14" s="4" t="s">
        <v>58</v>
      </c>
      <c r="D14" s="1" t="s">
        <v>15</v>
      </c>
      <c r="E14" s="3" t="s">
        <v>116</v>
      </c>
      <c r="F14" s="3">
        <v>18</v>
      </c>
      <c r="G14" s="3">
        <v>20</v>
      </c>
      <c r="H14" s="3" t="s">
        <v>4</v>
      </c>
      <c r="I14" s="3">
        <v>3</v>
      </c>
    </row>
    <row r="15" spans="1:15">
      <c r="A15" s="6"/>
      <c r="B15" s="7"/>
      <c r="C15" s="7"/>
      <c r="D15" s="6"/>
      <c r="E15" s="6"/>
      <c r="F15" s="6"/>
      <c r="G15" s="6"/>
      <c r="H15" s="6"/>
      <c r="I15" s="7"/>
      <c r="J15" s="7"/>
      <c r="K15" s="6"/>
      <c r="L15" s="6"/>
      <c r="M15" s="6"/>
      <c r="N15" s="6"/>
      <c r="O15" s="6"/>
    </row>
    <row r="17" spans="1:9" ht="15">
      <c r="A17" s="35"/>
      <c r="B17" s="51" t="s">
        <v>38</v>
      </c>
      <c r="C17" s="52"/>
      <c r="D17" s="52"/>
      <c r="E17" s="52"/>
      <c r="F17" s="52"/>
      <c r="G17" s="53"/>
      <c r="H17" s="14"/>
    </row>
    <row r="18" spans="1:9">
      <c r="A18" s="36"/>
      <c r="B18" s="37" t="s">
        <v>39</v>
      </c>
      <c r="C18" s="40" t="s">
        <v>23</v>
      </c>
      <c r="D18" s="40" t="s">
        <v>12</v>
      </c>
      <c r="E18" s="40" t="s">
        <v>27</v>
      </c>
      <c r="F18" s="40" t="s">
        <v>29</v>
      </c>
      <c r="G18" s="40" t="s">
        <v>31</v>
      </c>
      <c r="H18" s="19" t="s">
        <v>40</v>
      </c>
      <c r="I18" s="19" t="s">
        <v>41</v>
      </c>
    </row>
    <row r="19" spans="1:9" ht="25.5">
      <c r="A19" s="50" t="s">
        <v>136</v>
      </c>
      <c r="B19" s="38" t="s">
        <v>4</v>
      </c>
      <c r="C19" s="11" t="s">
        <v>11</v>
      </c>
      <c r="D19" s="12" t="s">
        <v>7</v>
      </c>
      <c r="E19" s="13" t="s">
        <v>33</v>
      </c>
      <c r="F19" s="13" t="s">
        <v>33</v>
      </c>
      <c r="G19" s="13" t="s">
        <v>33</v>
      </c>
      <c r="H19" s="18" t="s">
        <v>98</v>
      </c>
      <c r="I19" s="6">
        <v>8</v>
      </c>
    </row>
    <row r="20" spans="1:9">
      <c r="A20" s="50"/>
      <c r="B20" s="38" t="s">
        <v>7</v>
      </c>
      <c r="C20" s="11" t="s">
        <v>11</v>
      </c>
      <c r="D20" s="12" t="s">
        <v>7</v>
      </c>
      <c r="E20" s="12" t="s">
        <v>7</v>
      </c>
      <c r="F20" s="13" t="s">
        <v>33</v>
      </c>
      <c r="G20" s="13" t="s">
        <v>33</v>
      </c>
      <c r="H20" s="17" t="s">
        <v>97</v>
      </c>
      <c r="I20" s="6">
        <v>7</v>
      </c>
    </row>
    <row r="21" spans="1:9">
      <c r="A21" s="50"/>
      <c r="B21" s="38" t="s">
        <v>12</v>
      </c>
      <c r="C21" s="10" t="s">
        <v>8</v>
      </c>
      <c r="D21" s="11" t="s">
        <v>11</v>
      </c>
      <c r="E21" s="12" t="s">
        <v>7</v>
      </c>
      <c r="F21" s="13" t="s">
        <v>33</v>
      </c>
      <c r="G21" s="13" t="s">
        <v>33</v>
      </c>
      <c r="H21" s="16" t="s">
        <v>99</v>
      </c>
      <c r="I21" s="6">
        <v>5</v>
      </c>
    </row>
    <row r="22" spans="1:9">
      <c r="A22" s="50"/>
      <c r="B22" s="38" t="s">
        <v>8</v>
      </c>
      <c r="C22" s="10" t="s">
        <v>8</v>
      </c>
      <c r="D22" s="10" t="s">
        <v>8</v>
      </c>
      <c r="E22" s="11" t="s">
        <v>11</v>
      </c>
      <c r="F22" s="12" t="s">
        <v>7</v>
      </c>
      <c r="G22" s="13" t="s">
        <v>33</v>
      </c>
      <c r="H22" s="15" t="s">
        <v>100</v>
      </c>
      <c r="I22" s="6">
        <v>5</v>
      </c>
    </row>
    <row r="23" spans="1:9">
      <c r="A23" s="50"/>
      <c r="B23" s="39" t="s">
        <v>5</v>
      </c>
      <c r="C23" s="20" t="s">
        <v>8</v>
      </c>
      <c r="D23" s="20" t="s">
        <v>8</v>
      </c>
      <c r="E23" s="11" t="s">
        <v>11</v>
      </c>
      <c r="F23" s="12" t="s">
        <v>7</v>
      </c>
      <c r="G23" s="12" t="s">
        <v>7</v>
      </c>
      <c r="H23" s="6"/>
      <c r="I23" s="6"/>
    </row>
    <row r="24" spans="1:9">
      <c r="I24" s="6"/>
    </row>
    <row r="25" spans="1:9">
      <c r="I25" s="6"/>
    </row>
    <row r="26" spans="1:9">
      <c r="G26" s="25"/>
    </row>
  </sheetData>
  <mergeCells count="2">
    <mergeCell ref="A19:A23"/>
    <mergeCell ref="B17:G17"/>
  </mergeCells>
  <phoneticPr fontId="7" type="noConversion"/>
  <pageMargins left="0.25" right="0.25" top="0.75" bottom="0.75" header="0.3" footer="0.3"/>
  <pageSetup paperSize="9" scale="71" orientation="landscape" r:id="rId1"/>
  <headerFooter>
    <oddHeader>&amp;A</oddHeader>
    <oddFooter>&amp;F&amp;RPage &amp;P</oddFooter>
  </headerFooter>
  <tableParts count="3">
    <tablePart r:id="rId2"/>
    <tablePart r:id="rId3"/>
    <tablePart r:id="rId4"/>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7"/>
  <sheetViews>
    <sheetView workbookViewId="0">
      <pane xSplit="1" ySplit="1" topLeftCell="B2" activePane="bottomRight" state="frozen"/>
      <selection pane="topRight" activeCell="B1" sqref="B1"/>
      <selection pane="bottomLeft" activeCell="A2" sqref="A2"/>
      <selection pane="bottomRight" activeCell="B10" sqref="B10"/>
    </sheetView>
  </sheetViews>
  <sheetFormatPr defaultColWidth="8.85546875" defaultRowHeight="15"/>
  <cols>
    <col min="1" max="1" width="20.5703125" bestFit="1" customWidth="1"/>
    <col min="2" max="2" width="74.85546875" customWidth="1"/>
    <col min="3" max="7" width="22.5703125" customWidth="1"/>
    <col min="8" max="8" width="34.5703125" customWidth="1"/>
  </cols>
  <sheetData>
    <row r="1" spans="1:7">
      <c r="A1" s="29" t="s">
        <v>69</v>
      </c>
      <c r="B1" s="29" t="s">
        <v>46</v>
      </c>
      <c r="C1" s="29" t="s">
        <v>60</v>
      </c>
      <c r="D1" s="29" t="s">
        <v>61</v>
      </c>
      <c r="E1" s="29" t="s">
        <v>62</v>
      </c>
      <c r="F1" s="29" t="s">
        <v>63</v>
      </c>
      <c r="G1" s="29" t="s">
        <v>64</v>
      </c>
    </row>
    <row r="2" spans="1:7" ht="38.25">
      <c r="A2" s="26" t="s">
        <v>34</v>
      </c>
      <c r="B2" s="27" t="s">
        <v>74</v>
      </c>
      <c r="C2" s="30"/>
      <c r="D2" s="30"/>
      <c r="E2" s="30"/>
      <c r="F2" s="30"/>
      <c r="G2" s="30"/>
    </row>
    <row r="3" spans="1:7" ht="25.5">
      <c r="A3" s="26" t="s">
        <v>47</v>
      </c>
      <c r="B3" s="27" t="s">
        <v>48</v>
      </c>
      <c r="C3" s="30"/>
      <c r="D3" s="30"/>
      <c r="E3" s="30"/>
      <c r="F3" s="30"/>
      <c r="G3" s="30"/>
    </row>
    <row r="4" spans="1:7" ht="38.25">
      <c r="A4" s="26" t="s">
        <v>66</v>
      </c>
      <c r="B4" s="27" t="s">
        <v>68</v>
      </c>
      <c r="C4" s="30"/>
      <c r="D4" s="30"/>
      <c r="E4" s="30"/>
      <c r="F4" s="30"/>
      <c r="G4" s="30"/>
    </row>
    <row r="5" spans="1:7" ht="38.25">
      <c r="A5" s="26" t="s">
        <v>35</v>
      </c>
      <c r="B5" s="27" t="s">
        <v>67</v>
      </c>
      <c r="C5" s="30"/>
      <c r="D5" s="30"/>
      <c r="E5" s="30"/>
      <c r="F5" s="30"/>
      <c r="G5" s="30"/>
    </row>
    <row r="6" spans="1:7" ht="38.25">
      <c r="A6" s="28" t="s">
        <v>21</v>
      </c>
      <c r="B6" s="27" t="s">
        <v>96</v>
      </c>
      <c r="C6" s="1" t="s">
        <v>23</v>
      </c>
      <c r="D6" s="1" t="s">
        <v>12</v>
      </c>
      <c r="E6" s="1" t="s">
        <v>27</v>
      </c>
      <c r="F6" s="1" t="s">
        <v>29</v>
      </c>
      <c r="G6" s="1" t="s">
        <v>31</v>
      </c>
    </row>
    <row r="7" spans="1:7" ht="25.5">
      <c r="A7" s="26" t="s">
        <v>17</v>
      </c>
      <c r="B7" s="27" t="s">
        <v>70</v>
      </c>
      <c r="C7" s="30" t="s">
        <v>108</v>
      </c>
      <c r="D7" s="30" t="s">
        <v>111</v>
      </c>
      <c r="E7" s="30" t="s">
        <v>72</v>
      </c>
      <c r="F7" s="30" t="s">
        <v>83</v>
      </c>
      <c r="G7" s="30" t="s">
        <v>112</v>
      </c>
    </row>
    <row r="8" spans="1:7" ht="38.25">
      <c r="A8" s="26" t="s">
        <v>44</v>
      </c>
      <c r="B8" s="27" t="s">
        <v>158</v>
      </c>
      <c r="C8" s="30" t="s">
        <v>76</v>
      </c>
      <c r="D8" s="30" t="s">
        <v>77</v>
      </c>
      <c r="E8" s="30" t="s">
        <v>78</v>
      </c>
      <c r="F8" s="30" t="s">
        <v>109</v>
      </c>
      <c r="G8" s="30" t="s">
        <v>110</v>
      </c>
    </row>
    <row r="9" spans="1:7" ht="25.5">
      <c r="A9" s="26" t="s">
        <v>45</v>
      </c>
      <c r="B9" s="27" t="s">
        <v>71</v>
      </c>
      <c r="C9" s="30" t="s">
        <v>131</v>
      </c>
      <c r="D9" s="30" t="s">
        <v>132</v>
      </c>
      <c r="E9" s="30" t="s">
        <v>133</v>
      </c>
      <c r="F9" s="30" t="s">
        <v>134</v>
      </c>
      <c r="G9" s="30" t="s">
        <v>135</v>
      </c>
    </row>
    <row r="10" spans="1:7" ht="38.25">
      <c r="A10" s="41" t="s">
        <v>94</v>
      </c>
      <c r="B10" s="42" t="s">
        <v>105</v>
      </c>
      <c r="C10" s="30" t="s">
        <v>16</v>
      </c>
      <c r="D10" s="30" t="s">
        <v>8</v>
      </c>
      <c r="E10" s="30" t="s">
        <v>11</v>
      </c>
      <c r="F10" s="30" t="s">
        <v>7</v>
      </c>
      <c r="G10" s="30" t="s">
        <v>4</v>
      </c>
    </row>
    <row r="11" spans="1:7" ht="25.5">
      <c r="A11" s="28" t="s">
        <v>138</v>
      </c>
      <c r="B11" s="27" t="s">
        <v>141</v>
      </c>
      <c r="C11" s="30" t="s">
        <v>5</v>
      </c>
      <c r="D11" s="30" t="s">
        <v>8</v>
      </c>
      <c r="E11" s="30" t="s">
        <v>11</v>
      </c>
      <c r="F11" s="30" t="s">
        <v>7</v>
      </c>
      <c r="G11" s="30" t="s">
        <v>4</v>
      </c>
    </row>
    <row r="12" spans="1:7" ht="38.25">
      <c r="A12" s="26" t="s">
        <v>59</v>
      </c>
      <c r="B12" s="27" t="s">
        <v>82</v>
      </c>
      <c r="C12" s="31" t="s">
        <v>80</v>
      </c>
      <c r="D12" s="31" t="s">
        <v>6</v>
      </c>
      <c r="E12" s="31" t="s">
        <v>9</v>
      </c>
      <c r="F12" s="31" t="s">
        <v>13</v>
      </c>
      <c r="G12" s="31" t="s">
        <v>79</v>
      </c>
    </row>
    <row r="13" spans="1:7" ht="38.25">
      <c r="A13" s="26" t="s">
        <v>57</v>
      </c>
      <c r="B13" s="27" t="s">
        <v>95</v>
      </c>
      <c r="C13" s="32" t="s">
        <v>130</v>
      </c>
      <c r="D13" s="30" t="s">
        <v>128</v>
      </c>
      <c r="E13" s="32" t="s">
        <v>10</v>
      </c>
      <c r="F13" s="30" t="s">
        <v>129</v>
      </c>
      <c r="G13" s="32" t="s">
        <v>73</v>
      </c>
    </row>
    <row r="14" spans="1:7" ht="89.25">
      <c r="A14" s="26" t="s">
        <v>104</v>
      </c>
      <c r="B14" s="46" t="s">
        <v>107</v>
      </c>
      <c r="C14" s="30" t="s">
        <v>101</v>
      </c>
      <c r="D14" s="30" t="s">
        <v>102</v>
      </c>
      <c r="E14" s="30" t="s">
        <v>85</v>
      </c>
      <c r="F14" s="30" t="s">
        <v>106</v>
      </c>
      <c r="G14" s="30" t="s">
        <v>81</v>
      </c>
    </row>
    <row r="15" spans="1:7" ht="38.25">
      <c r="A15" s="26" t="s">
        <v>1</v>
      </c>
      <c r="B15" s="27" t="s">
        <v>75</v>
      </c>
      <c r="C15" s="30" t="s">
        <v>4</v>
      </c>
      <c r="D15" s="30" t="s">
        <v>7</v>
      </c>
      <c r="E15" s="30" t="s">
        <v>11</v>
      </c>
      <c r="F15" s="30" t="s">
        <v>8</v>
      </c>
      <c r="G15" s="30" t="s">
        <v>5</v>
      </c>
    </row>
    <row r="16" spans="1:7" ht="38.25">
      <c r="A16" s="28" t="s">
        <v>49</v>
      </c>
      <c r="B16" s="27" t="s">
        <v>142</v>
      </c>
      <c r="C16" s="30" t="s">
        <v>53</v>
      </c>
      <c r="D16" s="30" t="s">
        <v>50</v>
      </c>
      <c r="E16" s="30" t="s">
        <v>51</v>
      </c>
      <c r="F16" s="30" t="s">
        <v>52</v>
      </c>
      <c r="G16" s="30"/>
    </row>
    <row r="17" spans="1:7">
      <c r="A17" s="28" t="s">
        <v>54</v>
      </c>
      <c r="B17" s="27" t="s">
        <v>55</v>
      </c>
      <c r="C17" s="27"/>
      <c r="D17" s="27"/>
      <c r="E17" s="27"/>
      <c r="F17" s="27"/>
      <c r="G17" s="27"/>
    </row>
  </sheetData>
  <phoneticPr fontId="7" type="noConversion"/>
  <pageMargins left="0.23622047244094491" right="0.23622047244094491" top="0.74803149606299213" bottom="0.74803149606299213" header="0.31496062992125984" footer="0.31496062992125984"/>
  <pageSetup paperSize="9" scale="66" orientation="landscape" r:id="rId1"/>
  <headerFooter>
    <oddHeader>&amp;A</oddHeader>
    <oddFooter>&amp;L&amp;B Confidential&amp;B&amp;C&amp;D&amp;RPage &amp;P</oddFooter>
  </headerFooter>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Register</vt:lpstr>
      <vt:lpstr>Heat map</vt:lpstr>
      <vt:lpstr>Criteria</vt:lpstr>
      <vt:lpstr>Definitions</vt:lpstr>
      <vt:lpstr>Register!Print_Area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Géraud Servin</dc:creator>
  <cp:lastModifiedBy>Géraud Servin</cp:lastModifiedBy>
  <cp:lastPrinted>2016-09-29T11:08:36Z</cp:lastPrinted>
  <dcterms:created xsi:type="dcterms:W3CDTF">2016-08-24T07:31:50Z</dcterms:created>
  <dcterms:modified xsi:type="dcterms:W3CDTF">2017-02-13T08:02:00Z</dcterms:modified>
</cp:coreProperties>
</file>